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workbookProtection lockStructure="1"/>
  <bookViews>
    <workbookView xWindow="240" yWindow="90" windowWidth="15480" windowHeight="8955"/>
  </bookViews>
  <sheets>
    <sheet name="Группа юноши" sheetId="31" r:id="rId1"/>
    <sheet name="Группа девушки" sheetId="38" r:id="rId2"/>
    <sheet name="Обшая таблица" sheetId="39" r:id="rId3"/>
  </sheets>
  <definedNames>
    <definedName name="_xlnm._FilterDatabase" localSheetId="1" hidden="1">'Группа девушки'!$F$5:$F$14</definedName>
    <definedName name="_xlnm._FilterDatabase" localSheetId="0" hidden="1">'Группа юноши'!$F$5:$F$18</definedName>
    <definedName name="_xlnm._FilterDatabase" localSheetId="2" hidden="1">'Обшая таблица'!$F$5:$F$26</definedName>
  </definedNames>
  <calcPr calcId="162913"/>
</workbook>
</file>

<file path=xl/calcChain.xml><?xml version="1.0" encoding="utf-8"?>
<calcChain xmlns="http://schemas.openxmlformats.org/spreadsheetml/2006/main">
  <c r="H16" i="38"/>
  <c r="G16"/>
  <c r="H36" i="39"/>
  <c r="G36"/>
  <c r="H9"/>
  <c r="H6"/>
  <c r="H8"/>
  <c r="H7"/>
  <c r="I19"/>
  <c r="H11"/>
  <c r="I10"/>
  <c r="H10"/>
  <c r="J3"/>
  <c r="I13" s="1"/>
  <c r="F3"/>
  <c r="H17" i="38"/>
  <c r="G17"/>
  <c r="H15"/>
  <c r="H12"/>
  <c r="H13"/>
  <c r="H6"/>
  <c r="H8"/>
  <c r="H10"/>
  <c r="H7"/>
  <c r="H9"/>
  <c r="H11"/>
  <c r="H14"/>
  <c r="J3"/>
  <c r="F3"/>
  <c r="J10" i="39" l="1"/>
  <c r="E10" s="1"/>
  <c r="G10" s="1"/>
  <c r="I34"/>
  <c r="J34" s="1"/>
  <c r="E34" s="1"/>
  <c r="G34" s="1"/>
  <c r="I27"/>
  <c r="J27" s="1"/>
  <c r="E27" s="1"/>
  <c r="G27" s="1"/>
  <c r="I16" i="38"/>
  <c r="J16" s="1"/>
  <c r="E16" s="1"/>
  <c r="I11"/>
  <c r="J11" s="1"/>
  <c r="E11" s="1"/>
  <c r="I8"/>
  <c r="J8" s="1"/>
  <c r="E8" s="1"/>
  <c r="I13"/>
  <c r="J13" s="1"/>
  <c r="E13" s="1"/>
  <c r="I12"/>
  <c r="J12" s="1"/>
  <c r="E12" s="1"/>
  <c r="I14"/>
  <c r="J14" s="1"/>
  <c r="E14" s="1"/>
  <c r="I9"/>
  <c r="J9" s="1"/>
  <c r="E9" s="1"/>
  <c r="G9" s="1"/>
  <c r="I6"/>
  <c r="J19" i="39"/>
  <c r="E19" s="1"/>
  <c r="J13"/>
  <c r="E13" s="1"/>
  <c r="G13" s="1"/>
  <c r="I35"/>
  <c r="J35" s="1"/>
  <c r="E35" s="1"/>
  <c r="G35" s="1"/>
  <c r="I15"/>
  <c r="J15" s="1"/>
  <c r="E15" s="1"/>
  <c r="G15" s="1"/>
  <c r="I23"/>
  <c r="J23" s="1"/>
  <c r="E23" s="1"/>
  <c r="G23" s="1"/>
  <c r="I25"/>
  <c r="J25" s="1"/>
  <c r="E25" s="1"/>
  <c r="G25" s="1"/>
  <c r="I22"/>
  <c r="J22" s="1"/>
  <c r="E22" s="1"/>
  <c r="G22" s="1"/>
  <c r="I17"/>
  <c r="J17" s="1"/>
  <c r="E17" s="1"/>
  <c r="G17" s="1"/>
  <c r="I9"/>
  <c r="J9" s="1"/>
  <c r="E9" s="1"/>
  <c r="G9" s="1"/>
  <c r="I6"/>
  <c r="J6" s="1"/>
  <c r="E6" s="1"/>
  <c r="G6" s="1"/>
  <c r="I20"/>
  <c r="J20" s="1"/>
  <c r="E20" s="1"/>
  <c r="G20" s="1"/>
  <c r="I32"/>
  <c r="J32" s="1"/>
  <c r="E32" s="1"/>
  <c r="G32" s="1"/>
  <c r="I8"/>
  <c r="J8" s="1"/>
  <c r="E8" s="1"/>
  <c r="G8" s="1"/>
  <c r="I7"/>
  <c r="J7" s="1"/>
  <c r="E7" s="1"/>
  <c r="G7" s="1"/>
  <c r="I11"/>
  <c r="J11" s="1"/>
  <c r="E11" s="1"/>
  <c r="G11" s="1"/>
  <c r="I36"/>
  <c r="J36" s="1"/>
  <c r="E36" s="1"/>
  <c r="I29"/>
  <c r="J29" s="1"/>
  <c r="E29" s="1"/>
  <c r="G29" s="1"/>
  <c r="I30"/>
  <c r="J30" s="1"/>
  <c r="E30" s="1"/>
  <c r="G30" s="1"/>
  <c r="I26"/>
  <c r="J26" s="1"/>
  <c r="E26" s="1"/>
  <c r="G26" s="1"/>
  <c r="I18"/>
  <c r="J18" s="1"/>
  <c r="E18" s="1"/>
  <c r="G18" s="1"/>
  <c r="I21"/>
  <c r="J21" s="1"/>
  <c r="E21" s="1"/>
  <c r="G21" s="1"/>
  <c r="I31"/>
  <c r="J31" s="1"/>
  <c r="E31" s="1"/>
  <c r="G31" s="1"/>
  <c r="I12"/>
  <c r="J12" s="1"/>
  <c r="E12" s="1"/>
  <c r="G12" s="1"/>
  <c r="I16"/>
  <c r="J16" s="1"/>
  <c r="E16" s="1"/>
  <c r="G16" s="1"/>
  <c r="I24"/>
  <c r="J24" s="1"/>
  <c r="E24" s="1"/>
  <c r="G24" s="1"/>
  <c r="I14"/>
  <c r="J14" s="1"/>
  <c r="E14" s="1"/>
  <c r="G14" s="1"/>
  <c r="I33"/>
  <c r="J33" s="1"/>
  <c r="E33" s="1"/>
  <c r="G33" s="1"/>
  <c r="I28"/>
  <c r="J28" s="1"/>
  <c r="E28" s="1"/>
  <c r="G28" s="1"/>
  <c r="J6" i="38"/>
  <c r="E6" s="1"/>
  <c r="I15"/>
  <c r="J15" s="1"/>
  <c r="E15" s="1"/>
  <c r="G15" s="1"/>
  <c r="I10"/>
  <c r="J10" s="1"/>
  <c r="E10" s="1"/>
  <c r="G10" s="1"/>
  <c r="I7"/>
  <c r="J7" s="1"/>
  <c r="E7" s="1"/>
  <c r="G7" s="1"/>
  <c r="I17"/>
  <c r="J17" s="1"/>
  <c r="E17" s="1"/>
  <c r="G12" l="1"/>
  <c r="G8"/>
  <c r="G6"/>
  <c r="G14"/>
  <c r="G13"/>
  <c r="G11"/>
  <c r="H23" i="31" l="1"/>
  <c r="H13"/>
  <c r="G26"/>
  <c r="H26"/>
  <c r="G27"/>
  <c r="H27"/>
  <c r="G28"/>
  <c r="H28"/>
  <c r="G29"/>
  <c r="H29"/>
  <c r="G30"/>
  <c r="H30"/>
  <c r="G31"/>
  <c r="H31"/>
  <c r="G32"/>
  <c r="H32"/>
  <c r="G33"/>
  <c r="H33"/>
  <c r="G34"/>
  <c r="H34"/>
  <c r="G35"/>
  <c r="H35"/>
  <c r="G36"/>
  <c r="H36"/>
  <c r="G37"/>
  <c r="H37"/>
  <c r="G38"/>
  <c r="H38"/>
  <c r="G39"/>
  <c r="H39"/>
  <c r="G40"/>
  <c r="H40"/>
  <c r="G41"/>
  <c r="H41"/>
  <c r="G42"/>
  <c r="H42"/>
  <c r="G43"/>
  <c r="H43"/>
  <c r="G44"/>
  <c r="H44"/>
  <c r="G45"/>
  <c r="H45"/>
  <c r="G46"/>
  <c r="H46"/>
  <c r="H18" l="1"/>
  <c r="H21"/>
  <c r="H20"/>
  <c r="H15"/>
  <c r="H17"/>
  <c r="H16"/>
  <c r="H14"/>
  <c r="H9"/>
  <c r="H6"/>
  <c r="H19"/>
  <c r="H24"/>
  <c r="H8"/>
  <c r="H12"/>
  <c r="H7"/>
  <c r="H11"/>
  <c r="H10"/>
  <c r="H22"/>
  <c r="H25"/>
  <c r="J3"/>
  <c r="F3"/>
  <c r="I18" l="1"/>
  <c r="J18" s="1"/>
  <c r="E18" s="1"/>
  <c r="G18" s="1"/>
  <c r="I13"/>
  <c r="J13" s="1"/>
  <c r="E13" s="1"/>
  <c r="G13" s="1"/>
  <c r="I27"/>
  <c r="J27" s="1"/>
  <c r="E27" s="1"/>
  <c r="I29"/>
  <c r="J29" s="1"/>
  <c r="E29" s="1"/>
  <c r="I31"/>
  <c r="J31" s="1"/>
  <c r="E31" s="1"/>
  <c r="I33"/>
  <c r="J33" s="1"/>
  <c r="E33" s="1"/>
  <c r="I35"/>
  <c r="J35" s="1"/>
  <c r="E35" s="1"/>
  <c r="I37"/>
  <c r="J37" s="1"/>
  <c r="E37" s="1"/>
  <c r="I39"/>
  <c r="J39" s="1"/>
  <c r="E39" s="1"/>
  <c r="I41"/>
  <c r="J41" s="1"/>
  <c r="E41" s="1"/>
  <c r="I43"/>
  <c r="J43" s="1"/>
  <c r="E43" s="1"/>
  <c r="I45"/>
  <c r="J45" s="1"/>
  <c r="E45" s="1"/>
  <c r="I23"/>
  <c r="J23" s="1"/>
  <c r="E23" s="1"/>
  <c r="G23" s="1"/>
  <c r="I26"/>
  <c r="J26" s="1"/>
  <c r="E26" s="1"/>
  <c r="I28"/>
  <c r="J28" s="1"/>
  <c r="E28" s="1"/>
  <c r="I30"/>
  <c r="J30" s="1"/>
  <c r="E30" s="1"/>
  <c r="I32"/>
  <c r="J32" s="1"/>
  <c r="E32" s="1"/>
  <c r="I34"/>
  <c r="J34" s="1"/>
  <c r="E34" s="1"/>
  <c r="I36"/>
  <c r="J36" s="1"/>
  <c r="E36" s="1"/>
  <c r="I38"/>
  <c r="J38" s="1"/>
  <c r="E38" s="1"/>
  <c r="I40"/>
  <c r="J40" s="1"/>
  <c r="E40" s="1"/>
  <c r="I42"/>
  <c r="J42" s="1"/>
  <c r="E42" s="1"/>
  <c r="I44"/>
  <c r="J44" s="1"/>
  <c r="E44" s="1"/>
  <c r="I46"/>
  <c r="J46" s="1"/>
  <c r="E46" s="1"/>
  <c r="I25"/>
  <c r="J25" s="1"/>
  <c r="E25" s="1"/>
  <c r="G25" s="1"/>
  <c r="I22"/>
  <c r="J22" s="1"/>
  <c r="E22" s="1"/>
  <c r="G22" s="1"/>
  <c r="I8"/>
  <c r="J8" s="1"/>
  <c r="E8" s="1"/>
  <c r="G8" s="1"/>
  <c r="I24"/>
  <c r="J24" s="1"/>
  <c r="E24" s="1"/>
  <c r="G24" s="1"/>
  <c r="I9"/>
  <c r="J9" s="1"/>
  <c r="E9" s="1"/>
  <c r="G9" s="1"/>
  <c r="I17"/>
  <c r="J17" s="1"/>
  <c r="E17" s="1"/>
  <c r="G17" s="1"/>
  <c r="I10"/>
  <c r="J10" s="1"/>
  <c r="E10" s="1"/>
  <c r="G10" s="1"/>
  <c r="I11"/>
  <c r="J11" s="1"/>
  <c r="E11" s="1"/>
  <c r="G11" s="1"/>
  <c r="I7"/>
  <c r="J7" s="1"/>
  <c r="E7" s="1"/>
  <c r="G7" s="1"/>
  <c r="I19"/>
  <c r="J19" s="1"/>
  <c r="E19" s="1"/>
  <c r="G19" s="1"/>
  <c r="I16"/>
  <c r="J16" s="1"/>
  <c r="E16" s="1"/>
  <c r="G16" s="1"/>
  <c r="I15"/>
  <c r="J15" s="1"/>
  <c r="E15" s="1"/>
  <c r="G15" s="1"/>
  <c r="I21"/>
  <c r="J21" s="1"/>
  <c r="E21" s="1"/>
  <c r="G21" s="1"/>
  <c r="I12"/>
  <c r="J12" s="1"/>
  <c r="E12" s="1"/>
  <c r="G12" s="1"/>
  <c r="I6"/>
  <c r="J6" s="1"/>
  <c r="E6" s="1"/>
  <c r="G6" s="1"/>
  <c r="I14"/>
  <c r="J14" s="1"/>
  <c r="E14" s="1"/>
  <c r="G14" s="1"/>
  <c r="I20"/>
  <c r="J20" s="1"/>
  <c r="E20" s="1"/>
  <c r="G20" s="1"/>
</calcChain>
</file>

<file path=xl/sharedStrings.xml><?xml version="1.0" encoding="utf-8"?>
<sst xmlns="http://schemas.openxmlformats.org/spreadsheetml/2006/main" count="227" uniqueCount="79">
  <si>
    <t>РАЗНИЦА В ВОЗРАСТЕ С САМЫМ ЮНЫМ</t>
  </si>
  <si>
    <t>ВРЕМЯ СТАРТА (СЕК)</t>
  </si>
  <si>
    <t>ПРИХОД УЧАСТНИКА МЕСТО</t>
  </si>
  <si>
    <t>РЕЗУЛЬТАТ</t>
  </si>
  <si>
    <t>100 метров-0,0033 сек*день</t>
  </si>
  <si>
    <t>200 метров -0,0066 сек*день</t>
  </si>
  <si>
    <t>300 метров-0,0099 сек*день</t>
  </si>
  <si>
    <t>400 метров-0,0132 сек*день</t>
  </si>
  <si>
    <t>500 метров-0,0165 сек*день</t>
  </si>
  <si>
    <t>1км.-0,033сек*день</t>
  </si>
  <si>
    <t>2км.-0,066сек*день</t>
  </si>
  <si>
    <t>3км.-0,099сек*день</t>
  </si>
  <si>
    <t>4км.-0,132сек*день</t>
  </si>
  <si>
    <t>мин=сек</t>
  </si>
  <si>
    <t>1=60</t>
  </si>
  <si>
    <t>2=120</t>
  </si>
  <si>
    <t>3=180</t>
  </si>
  <si>
    <t>4=240</t>
  </si>
  <si>
    <t>5=300</t>
  </si>
  <si>
    <t>6=360</t>
  </si>
  <si>
    <t>7=420</t>
  </si>
  <si>
    <t>8=480</t>
  </si>
  <si>
    <t>9=540</t>
  </si>
  <si>
    <t>10=600</t>
  </si>
  <si>
    <t>СТАРТОВЫЙ НОМЕР</t>
  </si>
  <si>
    <t>Определение времени старта (I=H2*0,033)зависит от дистанции</t>
  </si>
  <si>
    <t>КЛАСС</t>
  </si>
  <si>
    <t>ФАМИЛИЯ, ИМЯ</t>
  </si>
  <si>
    <t>ВРЕМЯ СТАРТА (час:мин:сек)</t>
  </si>
  <si>
    <t>ВРЕМЯ ФИНИША (час:мин:сек)</t>
  </si>
  <si>
    <t>Дистанция</t>
  </si>
  <si>
    <t>100 м</t>
  </si>
  <si>
    <t>200 м</t>
  </si>
  <si>
    <t>300 м</t>
  </si>
  <si>
    <t>400 м</t>
  </si>
  <si>
    <t>500 м</t>
  </si>
  <si>
    <t>1 км</t>
  </si>
  <si>
    <t>2 км</t>
  </si>
  <si>
    <t>3 км</t>
  </si>
  <si>
    <t>4 км</t>
  </si>
  <si>
    <t>Коэффициент</t>
  </si>
  <si>
    <t>ДАТА РОЖДЕНИЯ (д.м.г)</t>
  </si>
  <si>
    <t>Дата рождения самого юного</t>
  </si>
  <si>
    <t>Казанцев Кирилл</t>
  </si>
  <si>
    <t>Школа №58</t>
  </si>
  <si>
    <t xml:space="preserve">Спирина Валерия </t>
  </si>
  <si>
    <t>Школа № 58</t>
  </si>
  <si>
    <t xml:space="preserve">Широковский Матвей </t>
  </si>
  <si>
    <t>Кудрин Павел</t>
  </si>
  <si>
    <t xml:space="preserve">Нифонтова Александра </t>
  </si>
  <si>
    <t>Школа №3</t>
  </si>
  <si>
    <t xml:space="preserve">Спирин Артемий </t>
  </si>
  <si>
    <t xml:space="preserve">Кузмина Виктория </t>
  </si>
  <si>
    <t xml:space="preserve">Кузнецов Демьян </t>
  </si>
  <si>
    <t xml:space="preserve">Машьянов Сергей </t>
  </si>
  <si>
    <t>Лицей №5</t>
  </si>
  <si>
    <t xml:space="preserve">Зайков Степан </t>
  </si>
  <si>
    <t xml:space="preserve">Спирина Кристина </t>
  </si>
  <si>
    <t>Панков Ярослав</t>
  </si>
  <si>
    <t xml:space="preserve">Сафронов Виктор </t>
  </si>
  <si>
    <t xml:space="preserve">Бухарова Кристина </t>
  </si>
  <si>
    <t xml:space="preserve">Чуйко  Кристина </t>
  </si>
  <si>
    <t xml:space="preserve">Захаров Дмитрий </t>
  </si>
  <si>
    <t xml:space="preserve">Петкина Ольга  </t>
  </si>
  <si>
    <t>КПК</t>
  </si>
  <si>
    <t xml:space="preserve">Кривоногов  Фёдор </t>
  </si>
  <si>
    <t>КТПТ</t>
  </si>
  <si>
    <t>Кривошеева Дарья</t>
  </si>
  <si>
    <t>Нефёдов Владимир</t>
  </si>
  <si>
    <t xml:space="preserve">Канев Матвей </t>
  </si>
  <si>
    <t xml:space="preserve">Соболев Роман </t>
  </si>
  <si>
    <t>Устьянцев Андрей</t>
  </si>
  <si>
    <t>Глебов Алексей</t>
  </si>
  <si>
    <t>Бакин Дмитрий</t>
  </si>
  <si>
    <t xml:space="preserve">Кашин Семен </t>
  </si>
  <si>
    <t>Моисеев Станислав</t>
  </si>
  <si>
    <t>Матвеев Даниил</t>
  </si>
  <si>
    <t>Бутунина Екатерина</t>
  </si>
  <si>
    <t>Кадочникова Анастасия</t>
  </si>
</sst>
</file>

<file path=xl/styles.xml><?xml version="1.0" encoding="utf-8"?>
<styleSheet xmlns="http://schemas.openxmlformats.org/spreadsheetml/2006/main">
  <numFmts count="3">
    <numFmt numFmtId="164" formatCode="0;[Red]0"/>
    <numFmt numFmtId="165" formatCode="h:mm:ss;@"/>
    <numFmt numFmtId="166" formatCode="0.0000"/>
  </numFmts>
  <fonts count="5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41">
    <xf numFmtId="0" fontId="0" fillId="0" borderId="0" xfId="0"/>
    <xf numFmtId="164" fontId="1" fillId="0" borderId="1" xfId="0" applyNumberFormat="1" applyFont="1" applyBorder="1" applyProtection="1">
      <protection hidden="1"/>
    </xf>
    <xf numFmtId="2" fontId="1" fillId="0" borderId="0" xfId="0" applyNumberFormat="1" applyFont="1" applyAlignment="1" applyProtection="1">
      <alignment horizontal="right"/>
      <protection hidden="1"/>
    </xf>
    <xf numFmtId="2" fontId="1" fillId="0" borderId="0" xfId="0" applyNumberFormat="1" applyFont="1" applyProtection="1">
      <protection hidden="1"/>
    </xf>
    <xf numFmtId="14" fontId="1" fillId="0" borderId="0" xfId="0" applyNumberFormat="1" applyFont="1" applyProtection="1">
      <protection hidden="1"/>
    </xf>
    <xf numFmtId="45" fontId="1" fillId="0" borderId="0" xfId="0" applyNumberFormat="1" applyFont="1" applyProtection="1">
      <protection hidden="1"/>
    </xf>
    <xf numFmtId="1" fontId="1" fillId="0" borderId="0" xfId="0" applyNumberFormat="1" applyFont="1" applyProtection="1">
      <protection hidden="1"/>
    </xf>
    <xf numFmtId="164" fontId="1" fillId="0" borderId="0" xfId="0" applyNumberFormat="1" applyFont="1" applyProtection="1">
      <protection hidden="1"/>
    </xf>
    <xf numFmtId="0" fontId="1" fillId="0" borderId="0" xfId="0" applyFont="1" applyProtection="1">
      <protection hidden="1"/>
    </xf>
    <xf numFmtId="1" fontId="2" fillId="0" borderId="1" xfId="0" applyNumberFormat="1" applyFont="1" applyBorder="1" applyAlignment="1" applyProtection="1">
      <alignment horizontal="center" vertical="center"/>
      <protection hidden="1"/>
    </xf>
    <xf numFmtId="14" fontId="2" fillId="0" borderId="1" xfId="0" applyNumberFormat="1" applyFont="1" applyBorder="1" applyAlignment="1" applyProtection="1">
      <alignment horizontal="center" vertical="center" wrapText="1"/>
      <protection hidden="1"/>
    </xf>
    <xf numFmtId="45" fontId="2" fillId="0" borderId="1" xfId="0" applyNumberFormat="1" applyFont="1" applyBorder="1" applyAlignment="1" applyProtection="1">
      <alignment horizontal="center" vertical="center" wrapText="1"/>
      <protection hidden="1"/>
    </xf>
    <xf numFmtId="1" fontId="2" fillId="0" borderId="1" xfId="0" applyNumberFormat="1" applyFont="1" applyBorder="1" applyAlignment="1" applyProtection="1">
      <alignment horizontal="center" vertical="center" wrapText="1"/>
      <protection hidden="1"/>
    </xf>
    <xf numFmtId="164" fontId="2" fillId="0" borderId="1" xfId="0" applyNumberFormat="1" applyFont="1" applyBorder="1" applyAlignment="1" applyProtection="1">
      <alignment horizontal="center" vertical="center" wrapText="1"/>
      <protection hidden="1"/>
    </xf>
    <xf numFmtId="165" fontId="1" fillId="0" borderId="1" xfId="0" applyNumberFormat="1" applyFont="1" applyBorder="1" applyProtection="1">
      <protection hidden="1"/>
    </xf>
    <xf numFmtId="1" fontId="1" fillId="0" borderId="1" xfId="0" applyNumberFormat="1" applyFont="1" applyBorder="1" applyProtection="1">
      <protection hidden="1"/>
    </xf>
    <xf numFmtId="0" fontId="1" fillId="0" borderId="1" xfId="0" applyFont="1" applyBorder="1" applyProtection="1">
      <protection hidden="1"/>
    </xf>
    <xf numFmtId="0" fontId="1" fillId="0" borderId="0" xfId="0" applyFont="1" applyAlignment="1" applyProtection="1">
      <alignment horizontal="center" wrapText="1"/>
      <protection hidden="1"/>
    </xf>
    <xf numFmtId="0" fontId="1" fillId="2" borderId="1" xfId="0" applyFont="1" applyFill="1" applyBorder="1" applyAlignment="1" applyProtection="1">
      <alignment horizontal="left" vertical="top" wrapText="1"/>
      <protection locked="0" hidden="1"/>
    </xf>
    <xf numFmtId="0" fontId="1" fillId="2" borderId="1" xfId="0" applyFont="1" applyFill="1" applyBorder="1" applyAlignment="1" applyProtection="1">
      <alignment vertical="top" wrapText="1"/>
      <protection locked="0" hidden="1"/>
    </xf>
    <xf numFmtId="14" fontId="1" fillId="2" borderId="1" xfId="0" applyNumberFormat="1" applyFont="1" applyFill="1" applyBorder="1" applyProtection="1">
      <protection locked="0" hidden="1"/>
    </xf>
    <xf numFmtId="165" fontId="1" fillId="2" borderId="1" xfId="0" applyNumberFormat="1" applyFont="1" applyFill="1" applyBorder="1" applyProtection="1">
      <protection locked="0" hidden="1"/>
    </xf>
    <xf numFmtId="14" fontId="3" fillId="0" borderId="0" xfId="0" applyNumberFormat="1" applyFont="1" applyFill="1" applyAlignment="1" applyProtection="1">
      <alignment horizontal="center"/>
      <protection hidden="1"/>
    </xf>
    <xf numFmtId="14" fontId="3" fillId="2" borderId="0" xfId="0" applyNumberFormat="1" applyFont="1" applyFill="1" applyAlignment="1" applyProtection="1">
      <alignment horizontal="center"/>
      <protection locked="0" hidden="1"/>
    </xf>
    <xf numFmtId="166" fontId="3" fillId="0" borderId="0" xfId="0" applyNumberFormat="1" applyFont="1" applyAlignment="1" applyProtection="1">
      <alignment horizontal="center"/>
      <protection hidden="1"/>
    </xf>
    <xf numFmtId="1" fontId="1" fillId="2" borderId="1" xfId="0" applyNumberFormat="1" applyFont="1" applyFill="1" applyBorder="1" applyAlignment="1" applyProtection="1">
      <alignment vertical="top" wrapText="1"/>
      <protection locked="0" hidden="1"/>
    </xf>
    <xf numFmtId="1" fontId="1" fillId="2" borderId="1" xfId="0" applyNumberFormat="1" applyFont="1" applyFill="1" applyBorder="1" applyProtection="1">
      <protection locked="0" hidden="1"/>
    </xf>
    <xf numFmtId="0" fontId="0" fillId="0" borderId="1" xfId="0" applyBorder="1" applyAlignment="1">
      <alignment horizontal="left" readingOrder="1"/>
    </xf>
    <xf numFmtId="9" fontId="4" fillId="0" borderId="1" xfId="1" applyFont="1" applyFill="1" applyBorder="1" applyAlignment="1">
      <alignment horizontal="left" readingOrder="1"/>
    </xf>
    <xf numFmtId="14" fontId="0" fillId="0" borderId="1" xfId="0" applyNumberFormat="1" applyBorder="1" applyAlignment="1">
      <alignment horizontal="left" readingOrder="1"/>
    </xf>
    <xf numFmtId="0" fontId="0" fillId="0" borderId="1" xfId="0" applyFont="1" applyBorder="1" applyAlignment="1">
      <alignment horizontal="left" vertical="justify" wrapText="1" readingOrder="1"/>
    </xf>
    <xf numFmtId="0" fontId="0" fillId="0" borderId="1" xfId="0" applyFont="1" applyBorder="1" applyAlignment="1">
      <alignment horizontal="left" vertical="distributed" wrapText="1" shrinkToFit="1" readingOrder="1"/>
    </xf>
    <xf numFmtId="14" fontId="0" fillId="0" borderId="1" xfId="0" applyNumberFormat="1" applyFont="1" applyBorder="1" applyAlignment="1">
      <alignment horizontal="left" vertical="justify" wrapText="1" readingOrder="1"/>
    </xf>
    <xf numFmtId="9" fontId="0" fillId="0" borderId="1" xfId="1" applyFont="1" applyBorder="1" applyAlignment="1">
      <alignment horizontal="left" readingOrder="1"/>
    </xf>
    <xf numFmtId="9" fontId="4" fillId="0" borderId="1" xfId="1" applyFont="1" applyBorder="1" applyAlignment="1">
      <alignment horizontal="left" vertical="justify" wrapText="1" readingOrder="1"/>
    </xf>
    <xf numFmtId="9" fontId="4" fillId="0" borderId="1" xfId="1" applyFont="1" applyBorder="1" applyAlignment="1">
      <alignment horizontal="left" readingOrder="1"/>
    </xf>
    <xf numFmtId="14" fontId="0" fillId="0" borderId="1" xfId="0" applyNumberFormat="1" applyFont="1" applyBorder="1" applyAlignment="1">
      <alignment horizontal="left" vertical="distributed" wrapText="1" shrinkToFit="1" readingOrder="1"/>
    </xf>
    <xf numFmtId="0" fontId="0" fillId="0" borderId="1" xfId="0" applyFont="1" applyFill="1" applyBorder="1" applyAlignment="1">
      <alignment horizontal="left" vertical="distributed" wrapText="1" shrinkToFit="1" readingOrder="1"/>
    </xf>
    <xf numFmtId="14" fontId="0" fillId="0" borderId="1" xfId="0" applyNumberFormat="1" applyFont="1" applyBorder="1" applyAlignment="1">
      <alignment horizontal="left" readingOrder="1"/>
    </xf>
    <xf numFmtId="2" fontId="3" fillId="2" borderId="0" xfId="0" applyNumberFormat="1" applyFont="1" applyFill="1" applyAlignment="1" applyProtection="1">
      <alignment horizontal="center" vertical="center" wrapText="1"/>
      <protection locked="0" hidden="1"/>
    </xf>
    <xf numFmtId="0" fontId="1" fillId="0" borderId="2" xfId="0" applyFont="1" applyBorder="1" applyAlignment="1" applyProtection="1">
      <alignment horizontal="center" wrapText="1"/>
      <protection hidden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46"/>
  <sheetViews>
    <sheetView tabSelected="1" zoomScale="84" zoomScaleNormal="84" workbookViewId="0">
      <selection activeCell="C3" sqref="C3"/>
    </sheetView>
  </sheetViews>
  <sheetFormatPr defaultRowHeight="15"/>
  <cols>
    <col min="1" max="1" width="25.28515625" style="3" customWidth="1"/>
    <col min="2" max="2" width="15.140625" style="3" customWidth="1"/>
    <col min="3" max="3" width="13.28515625" style="4" customWidth="1"/>
    <col min="4" max="4" width="12" style="6" customWidth="1"/>
    <col min="5" max="5" width="14.42578125" style="5" customWidth="1"/>
    <col min="6" max="6" width="13.140625" style="5" customWidth="1"/>
    <col min="7" max="7" width="16.28515625" style="5" customWidth="1"/>
    <col min="8" max="8" width="12.42578125" style="6" customWidth="1"/>
    <col min="9" max="9" width="16.7109375" style="7" customWidth="1"/>
    <col min="10" max="10" width="11.140625" style="7" customWidth="1"/>
    <col min="11" max="24" width="9.140625" style="8"/>
    <col min="25" max="26" width="0" style="8" hidden="1" customWidth="1"/>
    <col min="27" max="16384" width="9.140625" style="8"/>
  </cols>
  <sheetData>
    <row r="1" spans="1:26" ht="33.75" customHeight="1">
      <c r="A1" s="39"/>
      <c r="B1" s="39"/>
      <c r="C1" s="39"/>
      <c r="D1" s="39"/>
      <c r="E1" s="39"/>
      <c r="F1" s="39"/>
      <c r="G1" s="39"/>
      <c r="H1" s="39"/>
      <c r="I1" s="39"/>
      <c r="J1" s="39"/>
    </row>
    <row r="2" spans="1:26" ht="8.25" customHeight="1"/>
    <row r="3" spans="1:26">
      <c r="A3" s="8"/>
      <c r="B3" s="2" t="s">
        <v>30</v>
      </c>
      <c r="C3" s="23" t="s">
        <v>36</v>
      </c>
      <c r="E3" s="5" t="s">
        <v>40</v>
      </c>
      <c r="F3" s="24">
        <f>IF(C3="100 м",0.0033,IF(C3="200 м",0.0066,IF(C3="300 м",0.0099,IF(C3="400 м",0.0132,IF(C3="500 м",0.0165,IF(C3="1 км",0.033,IF(C3="2 км",0.066,IF(C3="3 км",0.099,IF(C3="4 км",0.132,IF(C3="5 км",0.165,))))))))))</f>
        <v>3.3000000000000002E-2</v>
      </c>
      <c r="H3" s="6" t="s">
        <v>42</v>
      </c>
      <c r="J3" s="22">
        <f>IF(C6="","",MAX(C6:C987))</f>
        <v>40898</v>
      </c>
    </row>
    <row r="4" spans="1:26" ht="10.5" customHeight="1"/>
    <row r="5" spans="1:26" ht="51" customHeight="1">
      <c r="A5" s="9" t="s">
        <v>27</v>
      </c>
      <c r="B5" s="9" t="s">
        <v>26</v>
      </c>
      <c r="C5" s="10" t="s">
        <v>41</v>
      </c>
      <c r="D5" s="12" t="s">
        <v>24</v>
      </c>
      <c r="E5" s="11" t="s">
        <v>28</v>
      </c>
      <c r="F5" s="11" t="s">
        <v>29</v>
      </c>
      <c r="G5" s="11" t="s">
        <v>3</v>
      </c>
      <c r="H5" s="12" t="s">
        <v>2</v>
      </c>
      <c r="I5" s="13" t="s">
        <v>0</v>
      </c>
      <c r="J5" s="13" t="s">
        <v>1</v>
      </c>
      <c r="L5" s="40" t="s">
        <v>25</v>
      </c>
      <c r="M5" s="40"/>
      <c r="N5" s="40"/>
    </row>
    <row r="6" spans="1:26" ht="16.5" customHeight="1">
      <c r="A6" s="30" t="s">
        <v>62</v>
      </c>
      <c r="B6" s="34" t="s">
        <v>55</v>
      </c>
      <c r="C6" s="32">
        <v>37974</v>
      </c>
      <c r="D6" s="25">
        <v>219</v>
      </c>
      <c r="E6" s="14">
        <f t="shared" ref="E6:E46" si="0">IF(J6="","",TIME(0,0,J6))</f>
        <v>1.1111111111111111E-3</v>
      </c>
      <c r="F6" s="21">
        <v>3.4490740740740745E-3</v>
      </c>
      <c r="G6" s="14">
        <f t="shared" ref="G6:G46" si="1">IF(F6="","",F6-E6)</f>
        <v>2.3379629629629636E-3</v>
      </c>
      <c r="H6" s="15">
        <f t="shared" ref="H6:H46" si="2">IF(F6="","",RANK(F6,$F$6:$F$987,1))</f>
        <v>1</v>
      </c>
      <c r="I6" s="1">
        <f t="shared" ref="I6:I46" si="3">IF(OR(C6="",$J$3=""),"",$J$3-C6)</f>
        <v>2924</v>
      </c>
      <c r="J6" s="1">
        <f t="shared" ref="J6:J46" si="4">IF(I6="","",I6*$F$3)</f>
        <v>96.492000000000004</v>
      </c>
      <c r="L6" s="16" t="s">
        <v>4</v>
      </c>
      <c r="M6" s="16"/>
      <c r="N6" s="16"/>
      <c r="Y6" s="8" t="s">
        <v>31</v>
      </c>
      <c r="Z6" s="8">
        <v>3.3E-3</v>
      </c>
    </row>
    <row r="7" spans="1:26">
      <c r="A7" s="27" t="s">
        <v>53</v>
      </c>
      <c r="B7" s="33" t="s">
        <v>44</v>
      </c>
      <c r="C7" s="29">
        <v>39828</v>
      </c>
      <c r="D7" s="25">
        <v>208</v>
      </c>
      <c r="E7" s="14">
        <f t="shared" si="0"/>
        <v>4.0509259259259258E-4</v>
      </c>
      <c r="F7" s="21">
        <v>3.5416666666666665E-3</v>
      </c>
      <c r="G7" s="14">
        <f t="shared" si="1"/>
        <v>3.1365740740740737E-3</v>
      </c>
      <c r="H7" s="15">
        <f t="shared" si="2"/>
        <v>2</v>
      </c>
      <c r="I7" s="1">
        <f t="shared" si="3"/>
        <v>1070</v>
      </c>
      <c r="J7" s="1">
        <f t="shared" si="4"/>
        <v>35.31</v>
      </c>
      <c r="L7" s="16" t="s">
        <v>6</v>
      </c>
      <c r="M7" s="16"/>
      <c r="N7" s="16"/>
      <c r="Y7" s="8" t="s">
        <v>33</v>
      </c>
      <c r="Z7" s="8">
        <v>9.9000000000000008E-3</v>
      </c>
    </row>
    <row r="8" spans="1:26">
      <c r="A8" s="30" t="s">
        <v>56</v>
      </c>
      <c r="B8" s="34" t="s">
        <v>55</v>
      </c>
      <c r="C8" s="32">
        <v>39492</v>
      </c>
      <c r="D8" s="25">
        <v>211</v>
      </c>
      <c r="E8" s="14">
        <f t="shared" si="0"/>
        <v>5.3240740740740744E-4</v>
      </c>
      <c r="F8" s="21">
        <v>3.7152777777777774E-3</v>
      </c>
      <c r="G8" s="14">
        <f t="shared" si="1"/>
        <v>3.1828703703703698E-3</v>
      </c>
      <c r="H8" s="15">
        <f t="shared" si="2"/>
        <v>3</v>
      </c>
      <c r="I8" s="1">
        <f t="shared" si="3"/>
        <v>1406</v>
      </c>
      <c r="J8" s="1">
        <f t="shared" si="4"/>
        <v>46.398000000000003</v>
      </c>
      <c r="L8" s="16" t="s">
        <v>7</v>
      </c>
      <c r="M8" s="16"/>
      <c r="N8" s="16"/>
      <c r="Y8" s="8" t="s">
        <v>34</v>
      </c>
      <c r="Z8" s="8">
        <v>1.32E-2</v>
      </c>
    </row>
    <row r="9" spans="1:26">
      <c r="A9" s="30" t="s">
        <v>65</v>
      </c>
      <c r="B9" s="27" t="s">
        <v>66</v>
      </c>
      <c r="C9" s="32">
        <v>37459</v>
      </c>
      <c r="D9" s="25">
        <v>221</v>
      </c>
      <c r="E9" s="14">
        <f t="shared" si="0"/>
        <v>1.3078703703703705E-3</v>
      </c>
      <c r="F9" s="21">
        <v>3.8425925925925923E-3</v>
      </c>
      <c r="G9" s="14">
        <f t="shared" si="1"/>
        <v>2.5347222222222221E-3</v>
      </c>
      <c r="H9" s="15">
        <f t="shared" si="2"/>
        <v>4</v>
      </c>
      <c r="I9" s="1">
        <f t="shared" si="3"/>
        <v>3439</v>
      </c>
      <c r="J9" s="1">
        <f t="shared" si="4"/>
        <v>113.48700000000001</v>
      </c>
      <c r="L9" s="16" t="s">
        <v>9</v>
      </c>
      <c r="M9" s="16"/>
      <c r="N9" s="16"/>
      <c r="Y9" s="8" t="s">
        <v>36</v>
      </c>
      <c r="Z9" s="8">
        <v>3.3000000000000002E-2</v>
      </c>
    </row>
    <row r="10" spans="1:26">
      <c r="A10" s="27" t="s">
        <v>48</v>
      </c>
      <c r="B10" s="33" t="s">
        <v>44</v>
      </c>
      <c r="C10" s="29">
        <v>40432</v>
      </c>
      <c r="D10" s="25">
        <v>204</v>
      </c>
      <c r="E10" s="14">
        <f t="shared" si="0"/>
        <v>1.7361111111111112E-4</v>
      </c>
      <c r="F10" s="21">
        <v>3.8773148148148143E-3</v>
      </c>
      <c r="G10" s="14">
        <f t="shared" si="1"/>
        <v>3.7037037037037034E-3</v>
      </c>
      <c r="H10" s="15">
        <f t="shared" si="2"/>
        <v>5</v>
      </c>
      <c r="I10" s="1">
        <f t="shared" si="3"/>
        <v>466</v>
      </c>
      <c r="J10" s="1">
        <f t="shared" si="4"/>
        <v>15.378</v>
      </c>
      <c r="L10" s="16" t="s">
        <v>11</v>
      </c>
      <c r="M10" s="16"/>
      <c r="N10" s="16"/>
      <c r="Y10" s="8" t="s">
        <v>38</v>
      </c>
      <c r="Z10" s="8">
        <v>9.9000000000000005E-2</v>
      </c>
    </row>
    <row r="11" spans="1:26">
      <c r="A11" s="30" t="s">
        <v>51</v>
      </c>
      <c r="B11" s="31" t="s">
        <v>46</v>
      </c>
      <c r="C11" s="32">
        <v>40226</v>
      </c>
      <c r="D11" s="25">
        <v>206</v>
      </c>
      <c r="E11" s="14">
        <f t="shared" si="0"/>
        <v>2.5462962962962961E-4</v>
      </c>
      <c r="F11" s="21">
        <v>4.1203703703703706E-3</v>
      </c>
      <c r="G11" s="14">
        <f t="shared" si="1"/>
        <v>3.8657407407407408E-3</v>
      </c>
      <c r="H11" s="15">
        <f t="shared" si="2"/>
        <v>6</v>
      </c>
      <c r="I11" s="1">
        <f t="shared" si="3"/>
        <v>672</v>
      </c>
      <c r="J11" s="1">
        <f t="shared" si="4"/>
        <v>22.176000000000002</v>
      </c>
      <c r="L11" s="16" t="s">
        <v>12</v>
      </c>
      <c r="M11" s="16"/>
      <c r="N11" s="16"/>
      <c r="Y11" s="8" t="s">
        <v>39</v>
      </c>
      <c r="Z11" s="8">
        <v>0.13200000000000001</v>
      </c>
    </row>
    <row r="12" spans="1:26">
      <c r="A12" s="30" t="s">
        <v>54</v>
      </c>
      <c r="B12" s="34" t="s">
        <v>55</v>
      </c>
      <c r="C12" s="32">
        <v>39770</v>
      </c>
      <c r="D12" s="25">
        <v>209</v>
      </c>
      <c r="E12" s="14">
        <f t="shared" si="0"/>
        <v>4.2824074074074075E-4</v>
      </c>
      <c r="F12" s="21">
        <v>4.2939814814814811E-3</v>
      </c>
      <c r="G12" s="14">
        <f t="shared" si="1"/>
        <v>3.8657407407407403E-3</v>
      </c>
      <c r="H12" s="15">
        <f t="shared" si="2"/>
        <v>7</v>
      </c>
      <c r="I12" s="1">
        <f t="shared" si="3"/>
        <v>1128</v>
      </c>
      <c r="J12" s="1">
        <f t="shared" si="4"/>
        <v>37.224000000000004</v>
      </c>
    </row>
    <row r="13" spans="1:26" ht="17.25" customHeight="1">
      <c r="A13" s="27" t="s">
        <v>76</v>
      </c>
      <c r="B13" s="27" t="s">
        <v>64</v>
      </c>
      <c r="C13" s="29">
        <v>36730</v>
      </c>
      <c r="D13" s="25">
        <v>231</v>
      </c>
      <c r="E13" s="14">
        <f t="shared" si="0"/>
        <v>1.5856481481481479E-3</v>
      </c>
      <c r="F13" s="21">
        <v>4.363425925925926E-3</v>
      </c>
      <c r="G13" s="14">
        <f t="shared" si="1"/>
        <v>2.7777777777777783E-3</v>
      </c>
      <c r="H13" s="15">
        <f t="shared" si="2"/>
        <v>8</v>
      </c>
      <c r="I13" s="1">
        <f t="shared" si="3"/>
        <v>4168</v>
      </c>
      <c r="J13" s="1">
        <f t="shared" si="4"/>
        <v>137.54400000000001</v>
      </c>
      <c r="M13" s="16" t="s">
        <v>13</v>
      </c>
    </row>
    <row r="14" spans="1:26" ht="17.25" customHeight="1">
      <c r="A14" s="27" t="s">
        <v>68</v>
      </c>
      <c r="B14" s="27" t="s">
        <v>66</v>
      </c>
      <c r="C14" s="29">
        <v>37289</v>
      </c>
      <c r="D14" s="25">
        <v>223</v>
      </c>
      <c r="E14" s="14">
        <f t="shared" si="0"/>
        <v>1.3773148148148147E-3</v>
      </c>
      <c r="F14" s="21">
        <v>4.4560185185185189E-3</v>
      </c>
      <c r="G14" s="14">
        <f t="shared" si="1"/>
        <v>3.0787037037037042E-3</v>
      </c>
      <c r="H14" s="15">
        <f t="shared" si="2"/>
        <v>9</v>
      </c>
      <c r="I14" s="1">
        <f t="shared" si="3"/>
        <v>3609</v>
      </c>
      <c r="J14" s="1">
        <f t="shared" si="4"/>
        <v>119.09700000000001</v>
      </c>
      <c r="M14" s="16" t="s">
        <v>14</v>
      </c>
    </row>
    <row r="15" spans="1:26" ht="15" customHeight="1">
      <c r="A15" s="27" t="s">
        <v>71</v>
      </c>
      <c r="B15" s="27" t="s">
        <v>66</v>
      </c>
      <c r="C15" s="29">
        <v>37030</v>
      </c>
      <c r="D15" s="25">
        <v>226</v>
      </c>
      <c r="E15" s="14">
        <f t="shared" si="0"/>
        <v>1.4699074074074074E-3</v>
      </c>
      <c r="F15" s="21">
        <v>4.4675925925925933E-3</v>
      </c>
      <c r="G15" s="14">
        <f t="shared" si="1"/>
        <v>2.9976851851851857E-3</v>
      </c>
      <c r="H15" s="15">
        <f t="shared" si="2"/>
        <v>10</v>
      </c>
      <c r="I15" s="1">
        <f t="shared" si="3"/>
        <v>3868</v>
      </c>
      <c r="J15" s="1">
        <f t="shared" si="4"/>
        <v>127.64400000000001</v>
      </c>
      <c r="M15" s="16" t="s">
        <v>17</v>
      </c>
    </row>
    <row r="16" spans="1:26" ht="16.5" customHeight="1">
      <c r="A16" s="27" t="s">
        <v>69</v>
      </c>
      <c r="B16" s="28" t="s">
        <v>44</v>
      </c>
      <c r="C16" s="29">
        <v>37216</v>
      </c>
      <c r="D16" s="25">
        <v>224</v>
      </c>
      <c r="E16" s="14">
        <f t="shared" si="0"/>
        <v>1.4004629629629629E-3</v>
      </c>
      <c r="F16" s="21">
        <v>4.8379629629629632E-3</v>
      </c>
      <c r="G16" s="14">
        <f t="shared" si="1"/>
        <v>3.4375000000000005E-3</v>
      </c>
      <c r="H16" s="15">
        <f t="shared" si="2"/>
        <v>11</v>
      </c>
      <c r="I16" s="1">
        <f t="shared" si="3"/>
        <v>3682</v>
      </c>
      <c r="J16" s="1">
        <f t="shared" si="4"/>
        <v>121.506</v>
      </c>
      <c r="M16" s="16" t="s">
        <v>19</v>
      </c>
    </row>
    <row r="17" spans="1:13" ht="17.25" customHeight="1">
      <c r="A17" s="27" t="s">
        <v>70</v>
      </c>
      <c r="B17" s="28" t="s">
        <v>44</v>
      </c>
      <c r="C17" s="29">
        <v>37062</v>
      </c>
      <c r="D17" s="25">
        <v>225</v>
      </c>
      <c r="E17" s="14">
        <f t="shared" si="0"/>
        <v>1.4583333333333334E-3</v>
      </c>
      <c r="F17" s="21">
        <v>4.8611111111111112E-3</v>
      </c>
      <c r="G17" s="14">
        <f t="shared" si="1"/>
        <v>3.402777777777778E-3</v>
      </c>
      <c r="H17" s="15">
        <f t="shared" si="2"/>
        <v>12</v>
      </c>
      <c r="I17" s="1">
        <f t="shared" si="3"/>
        <v>3836</v>
      </c>
      <c r="J17" s="1">
        <f t="shared" si="4"/>
        <v>126.58800000000001</v>
      </c>
      <c r="M17" s="16" t="s">
        <v>21</v>
      </c>
    </row>
    <row r="18" spans="1:13">
      <c r="A18" s="27" t="s">
        <v>74</v>
      </c>
      <c r="B18" s="28" t="s">
        <v>44</v>
      </c>
      <c r="C18" s="29">
        <v>36909</v>
      </c>
      <c r="D18" s="25">
        <v>229</v>
      </c>
      <c r="E18" s="14">
        <f t="shared" si="0"/>
        <v>1.5162037037037036E-3</v>
      </c>
      <c r="F18" s="21">
        <v>5.0694444444444441E-3</v>
      </c>
      <c r="G18" s="14">
        <f t="shared" si="1"/>
        <v>3.5532407407407405E-3</v>
      </c>
      <c r="H18" s="15">
        <f t="shared" si="2"/>
        <v>13</v>
      </c>
      <c r="I18" s="1">
        <f t="shared" si="3"/>
        <v>3989</v>
      </c>
      <c r="J18" s="1">
        <f t="shared" si="4"/>
        <v>131.637</v>
      </c>
      <c r="M18" s="16" t="s">
        <v>22</v>
      </c>
    </row>
    <row r="19" spans="1:13">
      <c r="A19" s="27" t="s">
        <v>59</v>
      </c>
      <c r="B19" s="28" t="s">
        <v>44</v>
      </c>
      <c r="C19" s="29">
        <v>38865</v>
      </c>
      <c r="D19" s="25">
        <v>216</v>
      </c>
      <c r="E19" s="14">
        <f t="shared" si="0"/>
        <v>7.7546296296296304E-4</v>
      </c>
      <c r="F19" s="21">
        <v>5.0810185185185186E-3</v>
      </c>
      <c r="G19" s="14">
        <f t="shared" si="1"/>
        <v>4.3055555555555555E-3</v>
      </c>
      <c r="H19" s="15">
        <f t="shared" si="2"/>
        <v>14</v>
      </c>
      <c r="I19" s="1">
        <f t="shared" si="3"/>
        <v>2033</v>
      </c>
      <c r="J19" s="1">
        <f t="shared" si="4"/>
        <v>67.088999999999999</v>
      </c>
      <c r="M19" s="16" t="s">
        <v>23</v>
      </c>
    </row>
    <row r="20" spans="1:13">
      <c r="A20" s="27" t="s">
        <v>72</v>
      </c>
      <c r="B20" s="27" t="s">
        <v>66</v>
      </c>
      <c r="C20" s="29">
        <v>37023</v>
      </c>
      <c r="D20" s="25">
        <v>227</v>
      </c>
      <c r="E20" s="14">
        <f t="shared" si="0"/>
        <v>1.4699074074074074E-3</v>
      </c>
      <c r="F20" s="21">
        <v>5.1041666666666666E-3</v>
      </c>
      <c r="G20" s="14">
        <f t="shared" si="1"/>
        <v>3.634259259259259E-3</v>
      </c>
      <c r="H20" s="15">
        <f t="shared" si="2"/>
        <v>15</v>
      </c>
      <c r="I20" s="1">
        <f t="shared" si="3"/>
        <v>3875</v>
      </c>
      <c r="J20" s="1">
        <f t="shared" si="4"/>
        <v>127.875</v>
      </c>
    </row>
    <row r="21" spans="1:13">
      <c r="A21" s="27" t="s">
        <v>73</v>
      </c>
      <c r="B21" s="27" t="s">
        <v>66</v>
      </c>
      <c r="C21" s="29">
        <v>36957</v>
      </c>
      <c r="D21" s="25">
        <v>228</v>
      </c>
      <c r="E21" s="14">
        <f t="shared" si="0"/>
        <v>1.5046296296296294E-3</v>
      </c>
      <c r="F21" s="21">
        <v>5.115740740740741E-3</v>
      </c>
      <c r="G21" s="14">
        <f t="shared" si="1"/>
        <v>3.6111111111111118E-3</v>
      </c>
      <c r="H21" s="15">
        <f t="shared" si="2"/>
        <v>16</v>
      </c>
      <c r="I21" s="1">
        <f t="shared" si="3"/>
        <v>3941</v>
      </c>
      <c r="J21" s="1">
        <f t="shared" si="4"/>
        <v>130.053</v>
      </c>
    </row>
    <row r="22" spans="1:13">
      <c r="A22" s="30" t="s">
        <v>47</v>
      </c>
      <c r="B22" s="31" t="s">
        <v>46</v>
      </c>
      <c r="C22" s="32">
        <v>40459</v>
      </c>
      <c r="D22" s="25">
        <v>203</v>
      </c>
      <c r="E22" s="14">
        <f t="shared" si="0"/>
        <v>1.6203703703703703E-4</v>
      </c>
      <c r="F22" s="21">
        <v>5.162037037037037E-3</v>
      </c>
      <c r="G22" s="14">
        <f t="shared" si="1"/>
        <v>5.0000000000000001E-3</v>
      </c>
      <c r="H22" s="15">
        <f t="shared" si="2"/>
        <v>17</v>
      </c>
      <c r="I22" s="1">
        <f t="shared" si="3"/>
        <v>439</v>
      </c>
      <c r="J22" s="1">
        <f t="shared" si="4"/>
        <v>14.487</v>
      </c>
    </row>
    <row r="23" spans="1:13">
      <c r="A23" s="27" t="s">
        <v>75</v>
      </c>
      <c r="B23" s="27" t="s">
        <v>66</v>
      </c>
      <c r="C23" s="29">
        <v>36902</v>
      </c>
      <c r="D23" s="25">
        <v>230</v>
      </c>
      <c r="E23" s="14">
        <f t="shared" si="0"/>
        <v>1.5162037037037036E-3</v>
      </c>
      <c r="F23" s="21">
        <v>5.347222222222222E-3</v>
      </c>
      <c r="G23" s="14">
        <f t="shared" si="1"/>
        <v>3.8310185185185183E-3</v>
      </c>
      <c r="H23" s="15">
        <f t="shared" si="2"/>
        <v>18</v>
      </c>
      <c r="I23" s="1">
        <f t="shared" si="3"/>
        <v>3996</v>
      </c>
      <c r="J23" s="1">
        <f t="shared" si="4"/>
        <v>131.86799999999999</v>
      </c>
    </row>
    <row r="24" spans="1:13">
      <c r="A24" s="30" t="s">
        <v>58</v>
      </c>
      <c r="B24" s="35" t="s">
        <v>55</v>
      </c>
      <c r="C24" s="32">
        <v>39113</v>
      </c>
      <c r="D24" s="25">
        <v>215</v>
      </c>
      <c r="E24" s="14">
        <f t="shared" si="0"/>
        <v>6.7129629629629625E-4</v>
      </c>
      <c r="F24" s="21">
        <v>7.0717592592592594E-3</v>
      </c>
      <c r="G24" s="14">
        <f t="shared" si="1"/>
        <v>6.4004629629629628E-3</v>
      </c>
      <c r="H24" s="15">
        <f t="shared" si="2"/>
        <v>19</v>
      </c>
      <c r="I24" s="1">
        <f t="shared" si="3"/>
        <v>1785</v>
      </c>
      <c r="J24" s="1">
        <f t="shared" si="4"/>
        <v>58.905000000000001</v>
      </c>
    </row>
    <row r="25" spans="1:13">
      <c r="A25" s="27" t="s">
        <v>43</v>
      </c>
      <c r="B25" s="28" t="s">
        <v>44</v>
      </c>
      <c r="C25" s="29">
        <v>40898</v>
      </c>
      <c r="D25" s="25">
        <v>201</v>
      </c>
      <c r="E25" s="14">
        <f t="shared" si="0"/>
        <v>0</v>
      </c>
      <c r="F25" s="21">
        <v>7.1874999999999994E-3</v>
      </c>
      <c r="G25" s="14">
        <f t="shared" si="1"/>
        <v>7.1874999999999994E-3</v>
      </c>
      <c r="H25" s="15">
        <f t="shared" si="2"/>
        <v>20</v>
      </c>
      <c r="I25" s="1">
        <f t="shared" si="3"/>
        <v>0</v>
      </c>
      <c r="J25" s="1">
        <f t="shared" si="4"/>
        <v>0</v>
      </c>
    </row>
    <row r="26" spans="1:13">
      <c r="A26" s="18"/>
      <c r="B26" s="19"/>
      <c r="C26" s="20"/>
      <c r="D26" s="26"/>
      <c r="E26" s="14" t="str">
        <f t="shared" si="0"/>
        <v/>
      </c>
      <c r="F26" s="21"/>
      <c r="G26" s="14" t="str">
        <f t="shared" si="1"/>
        <v/>
      </c>
      <c r="H26" s="15" t="str">
        <f t="shared" si="2"/>
        <v/>
      </c>
      <c r="I26" s="1" t="str">
        <f t="shared" si="3"/>
        <v/>
      </c>
      <c r="J26" s="1" t="str">
        <f t="shared" si="4"/>
        <v/>
      </c>
    </row>
    <row r="27" spans="1:13">
      <c r="A27" s="18"/>
      <c r="B27" s="19"/>
      <c r="C27" s="20"/>
      <c r="D27" s="26"/>
      <c r="E27" s="14" t="str">
        <f t="shared" si="0"/>
        <v/>
      </c>
      <c r="F27" s="21"/>
      <c r="G27" s="14" t="str">
        <f t="shared" si="1"/>
        <v/>
      </c>
      <c r="H27" s="15" t="str">
        <f t="shared" si="2"/>
        <v/>
      </c>
      <c r="I27" s="1" t="str">
        <f t="shared" si="3"/>
        <v/>
      </c>
      <c r="J27" s="1" t="str">
        <f t="shared" si="4"/>
        <v/>
      </c>
    </row>
    <row r="28" spans="1:13">
      <c r="A28" s="18"/>
      <c r="B28" s="19"/>
      <c r="C28" s="20"/>
      <c r="D28" s="26"/>
      <c r="E28" s="14" t="str">
        <f t="shared" si="0"/>
        <v/>
      </c>
      <c r="F28" s="21"/>
      <c r="G28" s="14" t="str">
        <f t="shared" si="1"/>
        <v/>
      </c>
      <c r="H28" s="15" t="str">
        <f t="shared" si="2"/>
        <v/>
      </c>
      <c r="I28" s="1" t="str">
        <f t="shared" si="3"/>
        <v/>
      </c>
      <c r="J28" s="1" t="str">
        <f t="shared" si="4"/>
        <v/>
      </c>
    </row>
    <row r="29" spans="1:13">
      <c r="A29" s="18"/>
      <c r="B29" s="19"/>
      <c r="C29" s="20"/>
      <c r="D29" s="26"/>
      <c r="E29" s="14" t="str">
        <f t="shared" si="0"/>
        <v/>
      </c>
      <c r="F29" s="21"/>
      <c r="G29" s="14" t="str">
        <f t="shared" si="1"/>
        <v/>
      </c>
      <c r="H29" s="15" t="str">
        <f t="shared" si="2"/>
        <v/>
      </c>
      <c r="I29" s="1" t="str">
        <f t="shared" si="3"/>
        <v/>
      </c>
      <c r="J29" s="1" t="str">
        <f t="shared" si="4"/>
        <v/>
      </c>
    </row>
    <row r="30" spans="1:13">
      <c r="A30" s="18"/>
      <c r="B30" s="19"/>
      <c r="C30" s="20"/>
      <c r="D30" s="26"/>
      <c r="E30" s="14" t="str">
        <f t="shared" si="0"/>
        <v/>
      </c>
      <c r="F30" s="21"/>
      <c r="G30" s="14" t="str">
        <f t="shared" si="1"/>
        <v/>
      </c>
      <c r="H30" s="15" t="str">
        <f t="shared" si="2"/>
        <v/>
      </c>
      <c r="I30" s="1" t="str">
        <f t="shared" si="3"/>
        <v/>
      </c>
      <c r="J30" s="1" t="str">
        <f t="shared" si="4"/>
        <v/>
      </c>
    </row>
    <row r="31" spans="1:13">
      <c r="A31" s="18"/>
      <c r="B31" s="19"/>
      <c r="C31" s="20"/>
      <c r="D31" s="26"/>
      <c r="E31" s="14" t="str">
        <f t="shared" si="0"/>
        <v/>
      </c>
      <c r="F31" s="21"/>
      <c r="G31" s="14" t="str">
        <f t="shared" si="1"/>
        <v/>
      </c>
      <c r="H31" s="15" t="str">
        <f t="shared" si="2"/>
        <v/>
      </c>
      <c r="I31" s="1" t="str">
        <f t="shared" si="3"/>
        <v/>
      </c>
      <c r="J31" s="1" t="str">
        <f t="shared" si="4"/>
        <v/>
      </c>
    </row>
    <row r="32" spans="1:13">
      <c r="A32" s="18"/>
      <c r="B32" s="19"/>
      <c r="C32" s="20"/>
      <c r="D32" s="26"/>
      <c r="E32" s="14" t="str">
        <f t="shared" si="0"/>
        <v/>
      </c>
      <c r="F32" s="21"/>
      <c r="G32" s="14" t="str">
        <f t="shared" si="1"/>
        <v/>
      </c>
      <c r="H32" s="15" t="str">
        <f t="shared" si="2"/>
        <v/>
      </c>
      <c r="I32" s="1" t="str">
        <f t="shared" si="3"/>
        <v/>
      </c>
      <c r="J32" s="1" t="str">
        <f t="shared" si="4"/>
        <v/>
      </c>
    </row>
    <row r="33" spans="1:10">
      <c r="A33" s="18"/>
      <c r="B33" s="19"/>
      <c r="C33" s="20"/>
      <c r="D33" s="26"/>
      <c r="E33" s="14" t="str">
        <f t="shared" si="0"/>
        <v/>
      </c>
      <c r="F33" s="21"/>
      <c r="G33" s="14" t="str">
        <f t="shared" si="1"/>
        <v/>
      </c>
      <c r="H33" s="15" t="str">
        <f t="shared" si="2"/>
        <v/>
      </c>
      <c r="I33" s="1" t="str">
        <f t="shared" si="3"/>
        <v/>
      </c>
      <c r="J33" s="1" t="str">
        <f t="shared" si="4"/>
        <v/>
      </c>
    </row>
    <row r="34" spans="1:10">
      <c r="A34" s="18"/>
      <c r="B34" s="19"/>
      <c r="C34" s="20"/>
      <c r="D34" s="26"/>
      <c r="E34" s="14" t="str">
        <f t="shared" si="0"/>
        <v/>
      </c>
      <c r="F34" s="21"/>
      <c r="G34" s="14" t="str">
        <f t="shared" si="1"/>
        <v/>
      </c>
      <c r="H34" s="15" t="str">
        <f t="shared" si="2"/>
        <v/>
      </c>
      <c r="I34" s="1" t="str">
        <f t="shared" si="3"/>
        <v/>
      </c>
      <c r="J34" s="1" t="str">
        <f t="shared" si="4"/>
        <v/>
      </c>
    </row>
    <row r="35" spans="1:10">
      <c r="A35" s="18"/>
      <c r="B35" s="19"/>
      <c r="C35" s="20"/>
      <c r="D35" s="26"/>
      <c r="E35" s="14" t="str">
        <f t="shared" si="0"/>
        <v/>
      </c>
      <c r="F35" s="21"/>
      <c r="G35" s="14" t="str">
        <f t="shared" si="1"/>
        <v/>
      </c>
      <c r="H35" s="15" t="str">
        <f t="shared" si="2"/>
        <v/>
      </c>
      <c r="I35" s="1" t="str">
        <f t="shared" si="3"/>
        <v/>
      </c>
      <c r="J35" s="1" t="str">
        <f t="shared" si="4"/>
        <v/>
      </c>
    </row>
    <row r="36" spans="1:10">
      <c r="A36" s="18"/>
      <c r="B36" s="19"/>
      <c r="C36" s="20"/>
      <c r="D36" s="26"/>
      <c r="E36" s="14" t="str">
        <f t="shared" si="0"/>
        <v/>
      </c>
      <c r="F36" s="21"/>
      <c r="G36" s="14" t="str">
        <f t="shared" si="1"/>
        <v/>
      </c>
      <c r="H36" s="15" t="str">
        <f t="shared" si="2"/>
        <v/>
      </c>
      <c r="I36" s="1" t="str">
        <f t="shared" si="3"/>
        <v/>
      </c>
      <c r="J36" s="1" t="str">
        <f t="shared" si="4"/>
        <v/>
      </c>
    </row>
    <row r="37" spans="1:10">
      <c r="A37" s="18"/>
      <c r="B37" s="19"/>
      <c r="C37" s="20"/>
      <c r="D37" s="26"/>
      <c r="E37" s="14" t="str">
        <f t="shared" si="0"/>
        <v/>
      </c>
      <c r="F37" s="21"/>
      <c r="G37" s="14" t="str">
        <f t="shared" si="1"/>
        <v/>
      </c>
      <c r="H37" s="15" t="str">
        <f t="shared" si="2"/>
        <v/>
      </c>
      <c r="I37" s="1" t="str">
        <f t="shared" si="3"/>
        <v/>
      </c>
      <c r="J37" s="1" t="str">
        <f t="shared" si="4"/>
        <v/>
      </c>
    </row>
    <row r="38" spans="1:10">
      <c r="A38" s="18"/>
      <c r="B38" s="19"/>
      <c r="C38" s="20"/>
      <c r="D38" s="26"/>
      <c r="E38" s="14" t="str">
        <f t="shared" si="0"/>
        <v/>
      </c>
      <c r="F38" s="21"/>
      <c r="G38" s="14" t="str">
        <f t="shared" si="1"/>
        <v/>
      </c>
      <c r="H38" s="15" t="str">
        <f t="shared" si="2"/>
        <v/>
      </c>
      <c r="I38" s="1" t="str">
        <f t="shared" si="3"/>
        <v/>
      </c>
      <c r="J38" s="1" t="str">
        <f t="shared" si="4"/>
        <v/>
      </c>
    </row>
    <row r="39" spans="1:10">
      <c r="A39" s="18"/>
      <c r="B39" s="19"/>
      <c r="C39" s="20"/>
      <c r="D39" s="26"/>
      <c r="E39" s="14" t="str">
        <f t="shared" si="0"/>
        <v/>
      </c>
      <c r="F39" s="21"/>
      <c r="G39" s="14" t="str">
        <f t="shared" si="1"/>
        <v/>
      </c>
      <c r="H39" s="15" t="str">
        <f t="shared" si="2"/>
        <v/>
      </c>
      <c r="I39" s="1" t="str">
        <f t="shared" si="3"/>
        <v/>
      </c>
      <c r="J39" s="1" t="str">
        <f t="shared" si="4"/>
        <v/>
      </c>
    </row>
    <row r="40" spans="1:10">
      <c r="A40" s="18"/>
      <c r="B40" s="19"/>
      <c r="C40" s="20"/>
      <c r="D40" s="26"/>
      <c r="E40" s="14" t="str">
        <f t="shared" si="0"/>
        <v/>
      </c>
      <c r="F40" s="21"/>
      <c r="G40" s="14" t="str">
        <f t="shared" si="1"/>
        <v/>
      </c>
      <c r="H40" s="15" t="str">
        <f t="shared" si="2"/>
        <v/>
      </c>
      <c r="I40" s="1" t="str">
        <f t="shared" si="3"/>
        <v/>
      </c>
      <c r="J40" s="1" t="str">
        <f t="shared" si="4"/>
        <v/>
      </c>
    </row>
    <row r="41" spans="1:10">
      <c r="A41" s="18"/>
      <c r="B41" s="19"/>
      <c r="C41" s="20"/>
      <c r="D41" s="26"/>
      <c r="E41" s="14" t="str">
        <f t="shared" si="0"/>
        <v/>
      </c>
      <c r="F41" s="21"/>
      <c r="G41" s="14" t="str">
        <f t="shared" si="1"/>
        <v/>
      </c>
      <c r="H41" s="15" t="str">
        <f t="shared" si="2"/>
        <v/>
      </c>
      <c r="I41" s="1" t="str">
        <f t="shared" si="3"/>
        <v/>
      </c>
      <c r="J41" s="1" t="str">
        <f t="shared" si="4"/>
        <v/>
      </c>
    </row>
    <row r="42" spans="1:10">
      <c r="A42" s="18"/>
      <c r="B42" s="19"/>
      <c r="C42" s="20"/>
      <c r="D42" s="26"/>
      <c r="E42" s="14" t="str">
        <f t="shared" si="0"/>
        <v/>
      </c>
      <c r="F42" s="21"/>
      <c r="G42" s="14" t="str">
        <f t="shared" si="1"/>
        <v/>
      </c>
      <c r="H42" s="15" t="str">
        <f t="shared" si="2"/>
        <v/>
      </c>
      <c r="I42" s="1" t="str">
        <f t="shared" si="3"/>
        <v/>
      </c>
      <c r="J42" s="1" t="str">
        <f t="shared" si="4"/>
        <v/>
      </c>
    </row>
    <row r="43" spans="1:10">
      <c r="A43" s="18"/>
      <c r="B43" s="19"/>
      <c r="C43" s="20"/>
      <c r="D43" s="26"/>
      <c r="E43" s="14" t="str">
        <f t="shared" si="0"/>
        <v/>
      </c>
      <c r="F43" s="21"/>
      <c r="G43" s="14" t="str">
        <f t="shared" si="1"/>
        <v/>
      </c>
      <c r="H43" s="15" t="str">
        <f t="shared" si="2"/>
        <v/>
      </c>
      <c r="I43" s="1" t="str">
        <f t="shared" si="3"/>
        <v/>
      </c>
      <c r="J43" s="1" t="str">
        <f t="shared" si="4"/>
        <v/>
      </c>
    </row>
    <row r="44" spans="1:10">
      <c r="A44" s="18"/>
      <c r="B44" s="19"/>
      <c r="C44" s="20"/>
      <c r="D44" s="26"/>
      <c r="E44" s="14" t="str">
        <f t="shared" si="0"/>
        <v/>
      </c>
      <c r="F44" s="21"/>
      <c r="G44" s="14" t="str">
        <f t="shared" si="1"/>
        <v/>
      </c>
      <c r="H44" s="15" t="str">
        <f t="shared" si="2"/>
        <v/>
      </c>
      <c r="I44" s="1" t="str">
        <f t="shared" si="3"/>
        <v/>
      </c>
      <c r="J44" s="1" t="str">
        <f t="shared" si="4"/>
        <v/>
      </c>
    </row>
    <row r="45" spans="1:10">
      <c r="A45" s="18"/>
      <c r="B45" s="19"/>
      <c r="C45" s="20"/>
      <c r="D45" s="26"/>
      <c r="E45" s="14" t="str">
        <f t="shared" si="0"/>
        <v/>
      </c>
      <c r="F45" s="21"/>
      <c r="G45" s="14" t="str">
        <f t="shared" si="1"/>
        <v/>
      </c>
      <c r="H45" s="15" t="str">
        <f t="shared" si="2"/>
        <v/>
      </c>
      <c r="I45" s="1" t="str">
        <f t="shared" si="3"/>
        <v/>
      </c>
      <c r="J45" s="1" t="str">
        <f t="shared" si="4"/>
        <v/>
      </c>
    </row>
    <row r="46" spans="1:10">
      <c r="A46" s="18"/>
      <c r="B46" s="19"/>
      <c r="C46" s="20"/>
      <c r="D46" s="26"/>
      <c r="E46" s="14" t="str">
        <f t="shared" si="0"/>
        <v/>
      </c>
      <c r="F46" s="21"/>
      <c r="G46" s="14" t="str">
        <f t="shared" si="1"/>
        <v/>
      </c>
      <c r="H46" s="15" t="str">
        <f t="shared" si="2"/>
        <v/>
      </c>
      <c r="I46" s="1" t="str">
        <f t="shared" si="3"/>
        <v/>
      </c>
      <c r="J46" s="1" t="str">
        <f t="shared" si="4"/>
        <v/>
      </c>
    </row>
  </sheetData>
  <sheetProtection sheet="1" formatCells="0" formatColumns="0" formatRows="0" insertColumns="0" insertRows="0" insertHyperlinks="0" deleteColumns="0" deleteRows="0" sort="0" autoFilter="0" pivotTables="0"/>
  <sortState ref="A6:J59">
    <sortCondition ref="H4"/>
  </sortState>
  <dataConsolidate/>
  <mergeCells count="2">
    <mergeCell ref="A1:J1"/>
    <mergeCell ref="L5:N5"/>
  </mergeCells>
  <dataValidations count="1">
    <dataValidation type="list" allowBlank="1" showInputMessage="1" showErrorMessage="1" sqref="C3">
      <formula1>$Y$6:$Y$11</formula1>
    </dataValidation>
  </dataValidations>
  <printOptions horizontalCentered="1"/>
  <pageMargins left="0.31496062992125984" right="0.31496062992125984" top="0.35433070866141736" bottom="0.35433070866141736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Z37"/>
  <sheetViews>
    <sheetView zoomScale="84" zoomScaleNormal="84" workbookViewId="0">
      <selection activeCell="A20" sqref="A20"/>
    </sheetView>
  </sheetViews>
  <sheetFormatPr defaultRowHeight="15"/>
  <cols>
    <col min="1" max="1" width="25.28515625" style="3" customWidth="1"/>
    <col min="2" max="2" width="15.140625" style="3" customWidth="1"/>
    <col min="3" max="3" width="13.28515625" style="4" customWidth="1"/>
    <col min="4" max="4" width="12" style="6" customWidth="1"/>
    <col min="5" max="5" width="14.42578125" style="5" customWidth="1"/>
    <col min="6" max="6" width="13.140625" style="5" customWidth="1"/>
    <col min="7" max="7" width="16.28515625" style="5" customWidth="1"/>
    <col min="8" max="8" width="12.42578125" style="6" customWidth="1"/>
    <col min="9" max="9" width="16.7109375" style="7" customWidth="1"/>
    <col min="10" max="10" width="11.140625" style="7" customWidth="1"/>
    <col min="11" max="24" width="9.140625" style="8"/>
    <col min="25" max="26" width="0" style="8" hidden="1" customWidth="1"/>
    <col min="27" max="16384" width="9.140625" style="8"/>
  </cols>
  <sheetData>
    <row r="1" spans="1:26" ht="33.75" customHeight="1">
      <c r="A1" s="39"/>
      <c r="B1" s="39"/>
      <c r="C1" s="39"/>
      <c r="D1" s="39"/>
      <c r="E1" s="39"/>
      <c r="F1" s="39"/>
      <c r="G1" s="39"/>
      <c r="H1" s="39"/>
      <c r="I1" s="39"/>
      <c r="J1" s="39"/>
    </row>
    <row r="2" spans="1:26" ht="8.25" customHeight="1"/>
    <row r="3" spans="1:26">
      <c r="A3" s="8"/>
      <c r="B3" s="2" t="s">
        <v>30</v>
      </c>
      <c r="C3" s="23" t="s">
        <v>36</v>
      </c>
      <c r="E3" s="5" t="s">
        <v>40</v>
      </c>
      <c r="F3" s="24">
        <f>IF(C3="100 м",0.0033,IF(C3="200 м",0.0066,IF(C3="300 м",0.0099,IF(C3="400 м",0.0132,IF(C3="500 м",0.0165,IF(C3="1 км",0.033,IF(C3="2 км",0.066,IF(C3="3 км",0.099,IF(C3="4 км",0.132,IF(C3="5 км",0.165,))))))))))</f>
        <v>3.3000000000000002E-2</v>
      </c>
      <c r="H3" s="6" t="s">
        <v>42</v>
      </c>
      <c r="J3" s="22">
        <f>IF(C6="","",MAX(C6:C978))</f>
        <v>40898</v>
      </c>
    </row>
    <row r="4" spans="1:26" ht="10.5" customHeight="1"/>
    <row r="5" spans="1:26" ht="38.25">
      <c r="A5" s="9" t="s">
        <v>27</v>
      </c>
      <c r="B5" s="9" t="s">
        <v>26</v>
      </c>
      <c r="C5" s="10" t="s">
        <v>41</v>
      </c>
      <c r="D5" s="12" t="s">
        <v>24</v>
      </c>
      <c r="E5" s="11" t="s">
        <v>28</v>
      </c>
      <c r="F5" s="11" t="s">
        <v>29</v>
      </c>
      <c r="G5" s="11" t="s">
        <v>3</v>
      </c>
      <c r="H5" s="12" t="s">
        <v>2</v>
      </c>
      <c r="I5" s="13" t="s">
        <v>0</v>
      </c>
      <c r="J5" s="13" t="s">
        <v>1</v>
      </c>
      <c r="L5" s="40" t="s">
        <v>25</v>
      </c>
      <c r="M5" s="40"/>
      <c r="N5" s="40"/>
    </row>
    <row r="6" spans="1:26" ht="16.5" customHeight="1">
      <c r="A6" s="27" t="s">
        <v>63</v>
      </c>
      <c r="B6" s="27" t="s">
        <v>64</v>
      </c>
      <c r="C6" s="29">
        <v>37863</v>
      </c>
      <c r="D6" s="25">
        <v>220</v>
      </c>
      <c r="E6" s="14">
        <f t="shared" ref="E6:E17" si="0">IF(J6="","",TIME(0,0,J6))</f>
        <v>1.1574074074074076E-3</v>
      </c>
      <c r="F6" s="21">
        <v>4.2129629629629626E-3</v>
      </c>
      <c r="G6" s="14">
        <f t="shared" ref="G6:G17" si="1">IF(F6="","",F6-E6)</f>
        <v>3.0555555555555553E-3</v>
      </c>
      <c r="H6" s="15">
        <f t="shared" ref="H6:H17" si="2">IF(F6="","",RANK(F6,$F$6:$F$978,1))</f>
        <v>1</v>
      </c>
      <c r="I6" s="1">
        <f t="shared" ref="I6:I17" si="3">IF(OR(C6="",$J$3=""),"",$J$3-C6)</f>
        <v>3035</v>
      </c>
      <c r="J6" s="1">
        <f t="shared" ref="J6:J17" si="4">IF(I6="","",I6*$F$3)</f>
        <v>100.155</v>
      </c>
      <c r="L6" s="16" t="s">
        <v>4</v>
      </c>
      <c r="M6" s="16"/>
      <c r="N6" s="16"/>
      <c r="Y6" s="8" t="s">
        <v>31</v>
      </c>
      <c r="Z6" s="8">
        <v>3.3E-3</v>
      </c>
    </row>
    <row r="7" spans="1:26">
      <c r="A7" s="31" t="s">
        <v>57</v>
      </c>
      <c r="B7" s="31" t="s">
        <v>46</v>
      </c>
      <c r="C7" s="36">
        <v>39267</v>
      </c>
      <c r="D7" s="25">
        <v>214</v>
      </c>
      <c r="E7" s="14">
        <f t="shared" si="0"/>
        <v>6.134259259259259E-4</v>
      </c>
      <c r="F7" s="21">
        <v>4.3518518518518515E-3</v>
      </c>
      <c r="G7" s="14">
        <f t="shared" si="1"/>
        <v>3.7384259259259254E-3</v>
      </c>
      <c r="H7" s="15">
        <f t="shared" si="2"/>
        <v>2</v>
      </c>
      <c r="I7" s="1">
        <f t="shared" si="3"/>
        <v>1631</v>
      </c>
      <c r="J7" s="1">
        <f t="shared" si="4"/>
        <v>53.823</v>
      </c>
      <c r="L7" s="16" t="s">
        <v>5</v>
      </c>
      <c r="M7" s="16"/>
      <c r="N7" s="16"/>
      <c r="Y7" s="8" t="s">
        <v>32</v>
      </c>
      <c r="Z7" s="8">
        <v>6.6E-3</v>
      </c>
    </row>
    <row r="8" spans="1:26">
      <c r="A8" s="31" t="s">
        <v>61</v>
      </c>
      <c r="B8" s="35" t="s">
        <v>55</v>
      </c>
      <c r="C8" s="36">
        <v>38172</v>
      </c>
      <c r="D8" s="25">
        <v>218</v>
      </c>
      <c r="E8" s="14">
        <f t="shared" si="0"/>
        <v>1.0300925925925926E-3</v>
      </c>
      <c r="F8" s="21">
        <v>4.3981481481481484E-3</v>
      </c>
      <c r="G8" s="14">
        <f t="shared" si="1"/>
        <v>3.3680555555555556E-3</v>
      </c>
      <c r="H8" s="15">
        <f t="shared" si="2"/>
        <v>3</v>
      </c>
      <c r="I8" s="1">
        <f t="shared" si="3"/>
        <v>2726</v>
      </c>
      <c r="J8" s="1">
        <f t="shared" si="4"/>
        <v>89.957999999999998</v>
      </c>
      <c r="L8" s="16" t="s">
        <v>8</v>
      </c>
      <c r="M8" s="16"/>
      <c r="N8" s="16"/>
      <c r="Y8" s="8" t="s">
        <v>35</v>
      </c>
      <c r="Z8" s="8">
        <v>1.6500000000000001E-2</v>
      </c>
    </row>
    <row r="9" spans="1:26">
      <c r="A9" s="30" t="s">
        <v>52</v>
      </c>
      <c r="B9" s="34" t="s">
        <v>50</v>
      </c>
      <c r="C9" s="32">
        <v>40134</v>
      </c>
      <c r="D9" s="25">
        <v>207</v>
      </c>
      <c r="E9" s="14">
        <f t="shared" si="0"/>
        <v>2.8935185185185189E-4</v>
      </c>
      <c r="F9" s="21">
        <v>4.4791666666666669E-3</v>
      </c>
      <c r="G9" s="14">
        <f t="shared" si="1"/>
        <v>4.1898148148148146E-3</v>
      </c>
      <c r="H9" s="15">
        <f t="shared" si="2"/>
        <v>4</v>
      </c>
      <c r="I9" s="1">
        <f t="shared" si="3"/>
        <v>764</v>
      </c>
      <c r="J9" s="1">
        <f t="shared" si="4"/>
        <v>25.212</v>
      </c>
      <c r="L9" s="16" t="s">
        <v>10</v>
      </c>
      <c r="M9" s="16"/>
      <c r="N9" s="16"/>
      <c r="Y9" s="8" t="s">
        <v>37</v>
      </c>
      <c r="Z9" s="8">
        <v>6.6000000000000003E-2</v>
      </c>
    </row>
    <row r="10" spans="1:26" ht="17.25" customHeight="1">
      <c r="A10" s="37" t="s">
        <v>60</v>
      </c>
      <c r="B10" s="28" t="s">
        <v>44</v>
      </c>
      <c r="C10" s="38">
        <v>38430</v>
      </c>
      <c r="D10" s="25">
        <v>217</v>
      </c>
      <c r="E10" s="14">
        <f t="shared" si="0"/>
        <v>9.3750000000000007E-4</v>
      </c>
      <c r="F10" s="21">
        <v>4.7106481481481478E-3</v>
      </c>
      <c r="G10" s="14">
        <f t="shared" si="1"/>
        <v>3.7731481481481479E-3</v>
      </c>
      <c r="H10" s="15">
        <f t="shared" si="2"/>
        <v>5</v>
      </c>
      <c r="I10" s="1">
        <f t="shared" si="3"/>
        <v>2468</v>
      </c>
      <c r="J10" s="1">
        <f t="shared" si="4"/>
        <v>81.444000000000003</v>
      </c>
      <c r="M10" s="17"/>
    </row>
    <row r="11" spans="1:26" ht="15" customHeight="1">
      <c r="A11" s="30" t="s">
        <v>49</v>
      </c>
      <c r="B11" s="34" t="s">
        <v>50</v>
      </c>
      <c r="C11" s="32">
        <v>40291</v>
      </c>
      <c r="D11" s="25">
        <v>205</v>
      </c>
      <c r="E11" s="14">
        <f t="shared" si="0"/>
        <v>2.3148148148148146E-4</v>
      </c>
      <c r="F11" s="21">
        <v>5.1504629629629635E-3</v>
      </c>
      <c r="G11" s="14">
        <f t="shared" si="1"/>
        <v>4.9189814814814816E-3</v>
      </c>
      <c r="H11" s="15">
        <f t="shared" si="2"/>
        <v>6</v>
      </c>
      <c r="I11" s="1">
        <f t="shared" si="3"/>
        <v>607</v>
      </c>
      <c r="J11" s="1">
        <f t="shared" si="4"/>
        <v>20.031000000000002</v>
      </c>
      <c r="M11" s="16" t="s">
        <v>15</v>
      </c>
    </row>
    <row r="12" spans="1:26" ht="18" customHeight="1">
      <c r="A12" s="27" t="s">
        <v>77</v>
      </c>
      <c r="B12" s="27" t="s">
        <v>64</v>
      </c>
      <c r="C12" s="29">
        <v>36673</v>
      </c>
      <c r="D12" s="25">
        <v>232</v>
      </c>
      <c r="E12" s="14">
        <f t="shared" si="0"/>
        <v>1.6087962962962965E-3</v>
      </c>
      <c r="F12" s="21">
        <v>5.2199074074074066E-3</v>
      </c>
      <c r="G12" s="14">
        <f t="shared" si="1"/>
        <v>3.6111111111111101E-3</v>
      </c>
      <c r="H12" s="15">
        <f t="shared" si="2"/>
        <v>7</v>
      </c>
      <c r="I12" s="1">
        <f t="shared" si="3"/>
        <v>4225</v>
      </c>
      <c r="J12" s="1">
        <f t="shared" si="4"/>
        <v>139.42500000000001</v>
      </c>
      <c r="M12" s="16" t="s">
        <v>16</v>
      </c>
    </row>
    <row r="13" spans="1:26" ht="16.5" customHeight="1">
      <c r="A13" s="27" t="s">
        <v>67</v>
      </c>
      <c r="B13" s="27" t="s">
        <v>66</v>
      </c>
      <c r="C13" s="29">
        <v>37438</v>
      </c>
      <c r="D13" s="25">
        <v>222</v>
      </c>
      <c r="E13" s="14">
        <f t="shared" si="0"/>
        <v>1.3194444444444443E-3</v>
      </c>
      <c r="F13" s="21">
        <v>6.4467592592592597E-3</v>
      </c>
      <c r="G13" s="14">
        <f t="shared" si="1"/>
        <v>5.1273148148148154E-3</v>
      </c>
      <c r="H13" s="15">
        <f t="shared" si="2"/>
        <v>8</v>
      </c>
      <c r="I13" s="1">
        <f t="shared" si="3"/>
        <v>3460</v>
      </c>
      <c r="J13" s="1">
        <f t="shared" si="4"/>
        <v>114.18</v>
      </c>
      <c r="M13" s="16" t="s">
        <v>18</v>
      </c>
    </row>
    <row r="14" spans="1:26" ht="15" customHeight="1">
      <c r="A14" s="30" t="s">
        <v>45</v>
      </c>
      <c r="B14" s="31" t="s">
        <v>46</v>
      </c>
      <c r="C14" s="32">
        <v>40603</v>
      </c>
      <c r="D14" s="25">
        <v>202</v>
      </c>
      <c r="E14" s="14">
        <f t="shared" si="0"/>
        <v>1.0416666666666667E-4</v>
      </c>
      <c r="F14" s="21">
        <v>7.4768518518518526E-3</v>
      </c>
      <c r="G14" s="14">
        <f t="shared" si="1"/>
        <v>7.3726851851851861E-3</v>
      </c>
      <c r="H14" s="15">
        <f t="shared" si="2"/>
        <v>9</v>
      </c>
      <c r="I14" s="1">
        <f t="shared" si="3"/>
        <v>295</v>
      </c>
      <c r="J14" s="1">
        <f t="shared" si="4"/>
        <v>9.7350000000000012</v>
      </c>
      <c r="M14" s="16" t="s">
        <v>20</v>
      </c>
    </row>
    <row r="15" spans="1:26">
      <c r="A15" s="27" t="s">
        <v>78</v>
      </c>
      <c r="B15" s="27" t="s">
        <v>64</v>
      </c>
      <c r="C15" s="29">
        <v>28515</v>
      </c>
      <c r="D15" s="25">
        <v>233</v>
      </c>
      <c r="E15" s="14">
        <f t="shared" si="0"/>
        <v>4.7222222222222223E-3</v>
      </c>
      <c r="F15" s="21">
        <v>8.6226851851851846E-3</v>
      </c>
      <c r="G15" s="14">
        <f t="shared" si="1"/>
        <v>3.9004629629629623E-3</v>
      </c>
      <c r="H15" s="15">
        <f t="shared" si="2"/>
        <v>10</v>
      </c>
      <c r="I15" s="1">
        <f t="shared" si="3"/>
        <v>12383</v>
      </c>
      <c r="J15" s="1">
        <f t="shared" si="4"/>
        <v>408.63900000000001</v>
      </c>
    </row>
    <row r="16" spans="1:26">
      <c r="A16" s="27" t="s">
        <v>43</v>
      </c>
      <c r="B16" s="28" t="s">
        <v>44</v>
      </c>
      <c r="C16" s="29">
        <v>40898</v>
      </c>
      <c r="D16" s="25">
        <v>201</v>
      </c>
      <c r="E16" s="14">
        <f t="shared" si="0"/>
        <v>0</v>
      </c>
      <c r="F16" s="21"/>
      <c r="G16" s="14" t="str">
        <f t="shared" si="1"/>
        <v/>
      </c>
      <c r="H16" s="15" t="str">
        <f t="shared" si="2"/>
        <v/>
      </c>
      <c r="I16" s="1">
        <f t="shared" si="3"/>
        <v>0</v>
      </c>
      <c r="J16" s="1">
        <f t="shared" si="4"/>
        <v>0</v>
      </c>
    </row>
    <row r="17" spans="1:10">
      <c r="A17" s="18"/>
      <c r="B17" s="19"/>
      <c r="C17" s="20"/>
      <c r="D17" s="26"/>
      <c r="E17" s="14" t="str">
        <f t="shared" si="0"/>
        <v/>
      </c>
      <c r="F17" s="21"/>
      <c r="G17" s="14" t="str">
        <f t="shared" si="1"/>
        <v/>
      </c>
      <c r="H17" s="15" t="str">
        <f t="shared" si="2"/>
        <v/>
      </c>
      <c r="I17" s="1" t="str">
        <f t="shared" si="3"/>
        <v/>
      </c>
      <c r="J17" s="1" t="str">
        <f t="shared" si="4"/>
        <v/>
      </c>
    </row>
    <row r="18" spans="1:10">
      <c r="A18" s="8"/>
      <c r="B18" s="8"/>
      <c r="C18" s="8"/>
      <c r="D18" s="8"/>
      <c r="E18" s="8"/>
      <c r="F18" s="8"/>
      <c r="G18" s="8"/>
      <c r="H18" s="8"/>
      <c r="I18" s="8"/>
      <c r="J18" s="8"/>
    </row>
    <row r="19" spans="1:10">
      <c r="A19" s="8"/>
      <c r="B19" s="8"/>
      <c r="C19" s="8"/>
      <c r="D19" s="8"/>
      <c r="E19" s="8"/>
      <c r="F19" s="8"/>
      <c r="G19" s="8"/>
      <c r="H19" s="8"/>
      <c r="I19" s="8"/>
      <c r="J19" s="8"/>
    </row>
    <row r="20" spans="1:10">
      <c r="A20" s="8"/>
      <c r="B20" s="8"/>
      <c r="C20" s="8"/>
      <c r="D20" s="8"/>
      <c r="E20" s="8"/>
      <c r="F20" s="8"/>
      <c r="G20" s="8"/>
      <c r="H20" s="8"/>
      <c r="I20" s="8"/>
      <c r="J20" s="8"/>
    </row>
    <row r="21" spans="1:10">
      <c r="A21" s="8"/>
      <c r="B21" s="8"/>
      <c r="C21" s="8"/>
      <c r="D21" s="8"/>
      <c r="E21" s="8"/>
      <c r="F21" s="8"/>
      <c r="G21" s="8"/>
      <c r="H21" s="8"/>
      <c r="I21" s="8"/>
      <c r="J21" s="8"/>
    </row>
    <row r="22" spans="1:10">
      <c r="A22" s="8"/>
      <c r="B22" s="8"/>
      <c r="C22" s="8"/>
      <c r="D22" s="8"/>
      <c r="E22" s="8"/>
      <c r="F22" s="8"/>
      <c r="G22" s="8"/>
      <c r="H22" s="8"/>
      <c r="I22" s="8"/>
      <c r="J22" s="8"/>
    </row>
    <row r="23" spans="1:10">
      <c r="A23" s="8"/>
      <c r="B23" s="8"/>
      <c r="C23" s="8"/>
      <c r="D23" s="8"/>
      <c r="E23" s="8"/>
      <c r="F23" s="8"/>
      <c r="G23" s="8"/>
      <c r="H23" s="8"/>
      <c r="I23" s="8"/>
      <c r="J23" s="8"/>
    </row>
    <row r="24" spans="1:10">
      <c r="A24" s="8"/>
      <c r="B24" s="8"/>
      <c r="C24" s="8"/>
      <c r="D24" s="8"/>
      <c r="E24" s="8"/>
      <c r="F24" s="8"/>
      <c r="G24" s="8"/>
      <c r="H24" s="8"/>
      <c r="I24" s="8"/>
      <c r="J24" s="8"/>
    </row>
    <row r="25" spans="1:10">
      <c r="A25" s="8"/>
      <c r="B25" s="8"/>
      <c r="C25" s="8"/>
      <c r="D25" s="8"/>
      <c r="E25" s="8"/>
      <c r="F25" s="8"/>
      <c r="G25" s="8"/>
      <c r="H25" s="8"/>
      <c r="I25" s="8"/>
      <c r="J25" s="8"/>
    </row>
    <row r="26" spans="1:10">
      <c r="A26" s="8"/>
      <c r="B26" s="8"/>
      <c r="C26" s="8"/>
      <c r="D26" s="8"/>
      <c r="E26" s="8"/>
      <c r="F26" s="8"/>
      <c r="G26" s="8"/>
      <c r="H26" s="8"/>
      <c r="I26" s="8"/>
      <c r="J26" s="8"/>
    </row>
    <row r="27" spans="1:10">
      <c r="A27" s="8"/>
      <c r="B27" s="8"/>
      <c r="C27" s="8"/>
      <c r="D27" s="8"/>
      <c r="E27" s="8"/>
      <c r="F27" s="8"/>
      <c r="G27" s="8"/>
      <c r="H27" s="8"/>
      <c r="I27" s="8"/>
      <c r="J27" s="8"/>
    </row>
    <row r="28" spans="1:10">
      <c r="A28" s="8"/>
      <c r="B28" s="8"/>
      <c r="C28" s="8"/>
      <c r="D28" s="8"/>
      <c r="E28" s="8"/>
      <c r="F28" s="8"/>
      <c r="G28" s="8"/>
      <c r="H28" s="8"/>
      <c r="I28" s="8"/>
      <c r="J28" s="8"/>
    </row>
    <row r="29" spans="1:10">
      <c r="A29" s="8"/>
      <c r="B29" s="8"/>
      <c r="C29" s="8"/>
      <c r="D29" s="8"/>
      <c r="E29" s="8"/>
      <c r="F29" s="8"/>
      <c r="G29" s="8"/>
      <c r="H29" s="8"/>
      <c r="I29" s="8"/>
      <c r="J29" s="8"/>
    </row>
    <row r="30" spans="1:10">
      <c r="A30" s="8"/>
      <c r="B30" s="8"/>
      <c r="C30" s="8"/>
      <c r="D30" s="8"/>
      <c r="E30" s="8"/>
      <c r="F30" s="8"/>
      <c r="G30" s="8"/>
      <c r="H30" s="8"/>
      <c r="I30" s="8"/>
      <c r="J30" s="8"/>
    </row>
    <row r="31" spans="1:10">
      <c r="A31" s="8"/>
      <c r="B31" s="8"/>
      <c r="C31" s="8"/>
      <c r="D31" s="8"/>
      <c r="E31" s="8"/>
      <c r="F31" s="8"/>
      <c r="G31" s="8"/>
      <c r="H31" s="8"/>
      <c r="I31" s="8"/>
      <c r="J31" s="8"/>
    </row>
    <row r="32" spans="1:10">
      <c r="A32" s="8"/>
      <c r="B32" s="8"/>
      <c r="C32" s="8"/>
      <c r="D32" s="8"/>
      <c r="E32" s="8"/>
      <c r="F32" s="8"/>
      <c r="G32" s="8"/>
      <c r="H32" s="8"/>
      <c r="I32" s="8"/>
      <c r="J32" s="8"/>
    </row>
    <row r="33" spans="1:10">
      <c r="A33" s="8"/>
      <c r="B33" s="8"/>
      <c r="C33" s="8"/>
      <c r="D33" s="8"/>
      <c r="E33" s="8"/>
      <c r="F33" s="8"/>
      <c r="G33" s="8"/>
      <c r="H33" s="8"/>
      <c r="I33" s="8"/>
      <c r="J33" s="8"/>
    </row>
    <row r="34" spans="1:10">
      <c r="A34" s="8"/>
      <c r="B34" s="8"/>
      <c r="C34" s="8"/>
      <c r="D34" s="8"/>
      <c r="E34" s="8"/>
      <c r="F34" s="8"/>
      <c r="G34" s="8"/>
      <c r="H34" s="8"/>
      <c r="I34" s="8"/>
      <c r="J34" s="8"/>
    </row>
    <row r="35" spans="1:10">
      <c r="A35" s="8"/>
      <c r="B35" s="8"/>
      <c r="C35" s="8"/>
      <c r="D35" s="8"/>
      <c r="E35" s="8"/>
      <c r="F35" s="8"/>
      <c r="G35" s="8"/>
      <c r="H35" s="8"/>
      <c r="I35" s="8"/>
      <c r="J35" s="8"/>
    </row>
    <row r="36" spans="1:10">
      <c r="A36" s="8"/>
      <c r="B36" s="8"/>
      <c r="C36" s="8"/>
      <c r="D36" s="8"/>
      <c r="E36" s="8"/>
      <c r="F36" s="8"/>
      <c r="G36" s="8"/>
      <c r="H36" s="8"/>
      <c r="I36" s="8"/>
      <c r="J36" s="8"/>
    </row>
    <row r="37" spans="1:10">
      <c r="A37" s="8"/>
      <c r="B37" s="8"/>
      <c r="C37" s="8"/>
      <c r="D37" s="8"/>
      <c r="E37" s="8"/>
      <c r="F37" s="8"/>
      <c r="G37" s="8"/>
      <c r="H37" s="8"/>
      <c r="I37" s="8"/>
      <c r="J37" s="8"/>
    </row>
  </sheetData>
  <dataConsolidate/>
  <mergeCells count="2">
    <mergeCell ref="A1:J1"/>
    <mergeCell ref="L5:N5"/>
  </mergeCells>
  <dataValidations count="1">
    <dataValidation type="list" allowBlank="1" showInputMessage="1" showErrorMessage="1" sqref="C3">
      <formula1>$Y$6:$Y$9</formula1>
    </dataValidation>
  </dataValidations>
  <printOptions horizontalCentered="1"/>
  <pageMargins left="0.31496062992125984" right="0.31496062992125984" top="0.35433070866141736" bottom="0.35433070866141736" header="0.31496062992125984" footer="0.31496062992125984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Z56"/>
  <sheetViews>
    <sheetView zoomScale="84" zoomScaleNormal="84" workbookViewId="0">
      <selection activeCell="A24" sqref="A24"/>
    </sheetView>
  </sheetViews>
  <sheetFormatPr defaultRowHeight="15"/>
  <cols>
    <col min="1" max="1" width="25.28515625" style="3" customWidth="1"/>
    <col min="2" max="2" width="15.140625" style="3" customWidth="1"/>
    <col min="3" max="3" width="13.28515625" style="4" customWidth="1"/>
    <col min="4" max="4" width="12" style="6" customWidth="1"/>
    <col min="5" max="5" width="14.42578125" style="5" customWidth="1"/>
    <col min="6" max="6" width="13.140625" style="5" customWidth="1"/>
    <col min="7" max="7" width="16.28515625" style="5" customWidth="1"/>
    <col min="8" max="8" width="12.42578125" style="6" customWidth="1"/>
    <col min="9" max="9" width="16.7109375" style="7" customWidth="1"/>
    <col min="10" max="10" width="11.140625" style="7" customWidth="1"/>
    <col min="11" max="24" width="9.140625" style="8"/>
    <col min="25" max="26" width="0" style="8" hidden="1" customWidth="1"/>
    <col min="27" max="16384" width="9.140625" style="8"/>
  </cols>
  <sheetData>
    <row r="1" spans="1:26" ht="33.75" customHeight="1">
      <c r="A1" s="39"/>
      <c r="B1" s="39"/>
      <c r="C1" s="39"/>
      <c r="D1" s="39"/>
      <c r="E1" s="39"/>
      <c r="F1" s="39"/>
      <c r="G1" s="39"/>
      <c r="H1" s="39"/>
      <c r="I1" s="39"/>
      <c r="J1" s="39"/>
    </row>
    <row r="2" spans="1:26" ht="8.25" customHeight="1"/>
    <row r="3" spans="1:26">
      <c r="A3" s="8"/>
      <c r="B3" s="2" t="s">
        <v>30</v>
      </c>
      <c r="C3" s="23" t="s">
        <v>36</v>
      </c>
      <c r="E3" s="5" t="s">
        <v>40</v>
      </c>
      <c r="F3" s="24">
        <f>IF(C3="100 м",0.0033,IF(C3="200 м",0.0066,IF(C3="300 м",0.0099,IF(C3="400 м",0.0132,IF(C3="500 м",0.0165,IF(C3="1 км",0.033,IF(C3="2 км",0.066,IF(C3="3 км",0.099,IF(C3="4 км",0.132,IF(C3="5 км",0.165,))))))))))</f>
        <v>3.3000000000000002E-2</v>
      </c>
      <c r="H3" s="6" t="s">
        <v>42</v>
      </c>
      <c r="J3" s="22">
        <f>IF(C6="","",MAX(C6:C997))</f>
        <v>40898</v>
      </c>
    </row>
    <row r="4" spans="1:26" ht="10.5" customHeight="1"/>
    <row r="5" spans="1:26" ht="38.25">
      <c r="A5" s="9" t="s">
        <v>27</v>
      </c>
      <c r="B5" s="9" t="s">
        <v>26</v>
      </c>
      <c r="C5" s="10" t="s">
        <v>41</v>
      </c>
      <c r="D5" s="12" t="s">
        <v>24</v>
      </c>
      <c r="E5" s="11" t="s">
        <v>28</v>
      </c>
      <c r="F5" s="11" t="s">
        <v>29</v>
      </c>
      <c r="G5" s="11" t="s">
        <v>3</v>
      </c>
      <c r="H5" s="12" t="s">
        <v>2</v>
      </c>
      <c r="I5" s="13" t="s">
        <v>0</v>
      </c>
      <c r="J5" s="13" t="s">
        <v>1</v>
      </c>
      <c r="L5" s="40" t="s">
        <v>25</v>
      </c>
      <c r="M5" s="40"/>
      <c r="N5" s="40"/>
    </row>
    <row r="6" spans="1:26" ht="16.5" customHeight="1">
      <c r="A6" s="30" t="s">
        <v>62</v>
      </c>
      <c r="B6" s="34" t="s">
        <v>55</v>
      </c>
      <c r="C6" s="32">
        <v>37974</v>
      </c>
      <c r="D6" s="25">
        <v>219</v>
      </c>
      <c r="E6" s="14">
        <f t="shared" ref="E6:E36" si="0">IF(J6="","",TIME(0,0,J6))</f>
        <v>1.1111111111111111E-3</v>
      </c>
      <c r="F6" s="21">
        <v>3.4490740740740745E-3</v>
      </c>
      <c r="G6" s="14">
        <f t="shared" ref="G6:G18" si="1">IF(F6="","",F6-E6)</f>
        <v>2.3379629629629636E-3</v>
      </c>
      <c r="H6" s="15">
        <f t="shared" ref="H6:H11" si="2">IF(F6="","",RANK(F6,$F$6:$F$997,1))</f>
        <v>1</v>
      </c>
      <c r="I6" s="1">
        <f t="shared" ref="I6:I36" si="3">IF(OR(C6="",$J$3=""),"",$J$3-C6)</f>
        <v>2924</v>
      </c>
      <c r="J6" s="1">
        <f t="shared" ref="J6:J36" si="4">IF(I6="","",I6*$F$3)</f>
        <v>96.492000000000004</v>
      </c>
      <c r="L6" s="16" t="s">
        <v>4</v>
      </c>
      <c r="M6" s="16"/>
      <c r="N6" s="16"/>
      <c r="Y6" s="8" t="s">
        <v>31</v>
      </c>
      <c r="Z6" s="8">
        <v>3.3E-3</v>
      </c>
    </row>
    <row r="7" spans="1:26">
      <c r="A7" s="27" t="s">
        <v>53</v>
      </c>
      <c r="B7" s="33" t="s">
        <v>44</v>
      </c>
      <c r="C7" s="29">
        <v>39828</v>
      </c>
      <c r="D7" s="25">
        <v>208</v>
      </c>
      <c r="E7" s="14">
        <f t="shared" si="0"/>
        <v>4.0509259259259258E-4</v>
      </c>
      <c r="F7" s="21">
        <v>3.5416666666666665E-3</v>
      </c>
      <c r="G7" s="14">
        <f t="shared" si="1"/>
        <v>3.1365740740740737E-3</v>
      </c>
      <c r="H7" s="15">
        <f t="shared" si="2"/>
        <v>2</v>
      </c>
      <c r="I7" s="1">
        <f t="shared" si="3"/>
        <v>1070</v>
      </c>
      <c r="J7" s="1">
        <f t="shared" si="4"/>
        <v>35.31</v>
      </c>
      <c r="L7" s="16" t="s">
        <v>5</v>
      </c>
      <c r="M7" s="16"/>
      <c r="N7" s="16"/>
      <c r="Y7" s="8" t="s">
        <v>32</v>
      </c>
      <c r="Z7" s="8">
        <v>6.6E-3</v>
      </c>
    </row>
    <row r="8" spans="1:26">
      <c r="A8" s="30" t="s">
        <v>56</v>
      </c>
      <c r="B8" s="34" t="s">
        <v>55</v>
      </c>
      <c r="C8" s="32">
        <v>39492</v>
      </c>
      <c r="D8" s="25">
        <v>211</v>
      </c>
      <c r="E8" s="14">
        <f t="shared" si="0"/>
        <v>5.3240740740740744E-4</v>
      </c>
      <c r="F8" s="21">
        <v>3.7152777777777774E-3</v>
      </c>
      <c r="G8" s="14">
        <f t="shared" si="1"/>
        <v>3.1828703703703698E-3</v>
      </c>
      <c r="H8" s="15">
        <f t="shared" si="2"/>
        <v>3</v>
      </c>
      <c r="I8" s="1">
        <f t="shared" si="3"/>
        <v>1406</v>
      </c>
      <c r="J8" s="1">
        <f t="shared" si="4"/>
        <v>46.398000000000003</v>
      </c>
      <c r="L8" s="16" t="s">
        <v>6</v>
      </c>
      <c r="M8" s="16"/>
      <c r="N8" s="16"/>
      <c r="Y8" s="8" t="s">
        <v>33</v>
      </c>
      <c r="Z8" s="8">
        <v>9.9000000000000008E-3</v>
      </c>
    </row>
    <row r="9" spans="1:26">
      <c r="A9" s="30" t="s">
        <v>65</v>
      </c>
      <c r="B9" s="27" t="s">
        <v>66</v>
      </c>
      <c r="C9" s="32">
        <v>37459</v>
      </c>
      <c r="D9" s="25">
        <v>221</v>
      </c>
      <c r="E9" s="14">
        <f t="shared" si="0"/>
        <v>1.3078703703703705E-3</v>
      </c>
      <c r="F9" s="21">
        <v>3.8425925925925923E-3</v>
      </c>
      <c r="G9" s="14">
        <f t="shared" si="1"/>
        <v>2.5347222222222221E-3</v>
      </c>
      <c r="H9" s="15">
        <f t="shared" si="2"/>
        <v>4</v>
      </c>
      <c r="I9" s="1">
        <f t="shared" si="3"/>
        <v>3439</v>
      </c>
      <c r="J9" s="1">
        <f t="shared" si="4"/>
        <v>113.48700000000001</v>
      </c>
      <c r="L9" s="16" t="s">
        <v>7</v>
      </c>
      <c r="M9" s="16"/>
      <c r="N9" s="16"/>
      <c r="Y9" s="8" t="s">
        <v>34</v>
      </c>
      <c r="Z9" s="8">
        <v>1.32E-2</v>
      </c>
    </row>
    <row r="10" spans="1:26">
      <c r="A10" s="27" t="s">
        <v>48</v>
      </c>
      <c r="B10" s="33" t="s">
        <v>44</v>
      </c>
      <c r="C10" s="29">
        <v>40432</v>
      </c>
      <c r="D10" s="25">
        <v>204</v>
      </c>
      <c r="E10" s="14">
        <f t="shared" si="0"/>
        <v>1.7361111111111112E-4</v>
      </c>
      <c r="F10" s="21">
        <v>3.8773148148148143E-3</v>
      </c>
      <c r="G10" s="14">
        <f t="shared" si="1"/>
        <v>3.7037037037037034E-3</v>
      </c>
      <c r="H10" s="15">
        <f t="shared" si="2"/>
        <v>5</v>
      </c>
      <c r="I10" s="1">
        <f t="shared" si="3"/>
        <v>466</v>
      </c>
      <c r="J10" s="1">
        <f t="shared" si="4"/>
        <v>15.378</v>
      </c>
      <c r="L10" s="16" t="s">
        <v>8</v>
      </c>
      <c r="M10" s="16"/>
      <c r="N10" s="16"/>
      <c r="Y10" s="8" t="s">
        <v>35</v>
      </c>
      <c r="Z10" s="8">
        <v>1.6500000000000001E-2</v>
      </c>
    </row>
    <row r="11" spans="1:26">
      <c r="A11" s="30" t="s">
        <v>51</v>
      </c>
      <c r="B11" s="31" t="s">
        <v>46</v>
      </c>
      <c r="C11" s="32">
        <v>40226</v>
      </c>
      <c r="D11" s="25">
        <v>206</v>
      </c>
      <c r="E11" s="14">
        <f t="shared" si="0"/>
        <v>2.5462962962962961E-4</v>
      </c>
      <c r="F11" s="21">
        <v>4.1203703703703706E-3</v>
      </c>
      <c r="G11" s="14">
        <f t="shared" si="1"/>
        <v>3.8657407407407408E-3</v>
      </c>
      <c r="H11" s="15">
        <f t="shared" si="2"/>
        <v>6</v>
      </c>
      <c r="I11" s="1">
        <f t="shared" si="3"/>
        <v>672</v>
      </c>
      <c r="J11" s="1">
        <f t="shared" si="4"/>
        <v>22.176000000000002</v>
      </c>
      <c r="L11" s="16" t="s">
        <v>9</v>
      </c>
      <c r="M11" s="16"/>
      <c r="N11" s="16"/>
      <c r="Y11" s="8" t="s">
        <v>36</v>
      </c>
      <c r="Z11" s="8">
        <v>3.3000000000000002E-2</v>
      </c>
    </row>
    <row r="12" spans="1:26">
      <c r="A12" s="27" t="s">
        <v>63</v>
      </c>
      <c r="B12" s="27" t="s">
        <v>64</v>
      </c>
      <c r="C12" s="29">
        <v>37863</v>
      </c>
      <c r="D12" s="25">
        <v>220</v>
      </c>
      <c r="E12" s="14">
        <f t="shared" si="0"/>
        <v>1.1574074074074076E-3</v>
      </c>
      <c r="F12" s="21">
        <v>4.2129629629629626E-3</v>
      </c>
      <c r="G12" s="14">
        <f t="shared" si="1"/>
        <v>3.0555555555555553E-3</v>
      </c>
      <c r="H12" s="15">
        <v>1</v>
      </c>
      <c r="I12" s="1">
        <f t="shared" si="3"/>
        <v>3035</v>
      </c>
      <c r="J12" s="1">
        <f t="shared" si="4"/>
        <v>100.155</v>
      </c>
      <c r="L12" s="16" t="s">
        <v>10</v>
      </c>
      <c r="M12" s="16"/>
      <c r="N12" s="16"/>
      <c r="Y12" s="8" t="s">
        <v>37</v>
      </c>
      <c r="Z12" s="8">
        <v>6.6000000000000003E-2</v>
      </c>
    </row>
    <row r="13" spans="1:26">
      <c r="A13" s="30" t="s">
        <v>54</v>
      </c>
      <c r="B13" s="34" t="s">
        <v>55</v>
      </c>
      <c r="C13" s="32">
        <v>39770</v>
      </c>
      <c r="D13" s="25">
        <v>209</v>
      </c>
      <c r="E13" s="14">
        <f t="shared" si="0"/>
        <v>4.2824074074074075E-4</v>
      </c>
      <c r="F13" s="21">
        <v>4.2939814814814811E-3</v>
      </c>
      <c r="G13" s="14">
        <f t="shared" si="1"/>
        <v>3.8657407407407403E-3</v>
      </c>
      <c r="H13" s="15">
        <v>7</v>
      </c>
      <c r="I13" s="1">
        <f t="shared" si="3"/>
        <v>1128</v>
      </c>
      <c r="J13" s="1">
        <f t="shared" si="4"/>
        <v>37.224000000000004</v>
      </c>
      <c r="L13" s="16" t="s">
        <v>11</v>
      </c>
      <c r="M13" s="16"/>
      <c r="N13" s="16"/>
      <c r="Y13" s="8" t="s">
        <v>38</v>
      </c>
      <c r="Z13" s="8">
        <v>9.9000000000000005E-2</v>
      </c>
    </row>
    <row r="14" spans="1:26">
      <c r="A14" s="31" t="s">
        <v>57</v>
      </c>
      <c r="B14" s="31" t="s">
        <v>46</v>
      </c>
      <c r="C14" s="36">
        <v>39267</v>
      </c>
      <c r="D14" s="25">
        <v>214</v>
      </c>
      <c r="E14" s="14">
        <f t="shared" si="0"/>
        <v>6.134259259259259E-4</v>
      </c>
      <c r="F14" s="21">
        <v>4.3287037037037035E-3</v>
      </c>
      <c r="G14" s="14">
        <f t="shared" si="1"/>
        <v>3.7152777777777774E-3</v>
      </c>
      <c r="H14" s="15">
        <v>2</v>
      </c>
      <c r="I14" s="1">
        <f t="shared" si="3"/>
        <v>1631</v>
      </c>
      <c r="J14" s="1">
        <f t="shared" si="4"/>
        <v>53.823</v>
      </c>
      <c r="L14" s="16" t="s">
        <v>12</v>
      </c>
      <c r="M14" s="16"/>
      <c r="N14" s="16"/>
      <c r="Y14" s="8" t="s">
        <v>39</v>
      </c>
      <c r="Z14" s="8">
        <v>0.13200000000000001</v>
      </c>
    </row>
    <row r="15" spans="1:26">
      <c r="A15" s="27" t="s">
        <v>76</v>
      </c>
      <c r="B15" s="27" t="s">
        <v>64</v>
      </c>
      <c r="C15" s="29">
        <v>36730</v>
      </c>
      <c r="D15" s="25">
        <v>231</v>
      </c>
      <c r="E15" s="14">
        <f t="shared" si="0"/>
        <v>1.5856481481481479E-3</v>
      </c>
      <c r="F15" s="21">
        <v>4.363425925925926E-3</v>
      </c>
      <c r="G15" s="14">
        <f t="shared" si="1"/>
        <v>2.7777777777777783E-3</v>
      </c>
      <c r="H15" s="15">
        <v>8</v>
      </c>
      <c r="I15" s="1">
        <f t="shared" si="3"/>
        <v>4168</v>
      </c>
      <c r="J15" s="1">
        <f t="shared" si="4"/>
        <v>137.54400000000001</v>
      </c>
    </row>
    <row r="16" spans="1:26" ht="17.25" customHeight="1">
      <c r="A16" s="31" t="s">
        <v>61</v>
      </c>
      <c r="B16" s="35" t="s">
        <v>55</v>
      </c>
      <c r="C16" s="36">
        <v>38172</v>
      </c>
      <c r="D16" s="25">
        <v>218</v>
      </c>
      <c r="E16" s="14">
        <f t="shared" si="0"/>
        <v>1.0300925925925926E-3</v>
      </c>
      <c r="F16" s="21">
        <v>4.3981481481481484E-3</v>
      </c>
      <c r="G16" s="14">
        <f t="shared" si="1"/>
        <v>3.3680555555555556E-3</v>
      </c>
      <c r="H16" s="15">
        <v>3</v>
      </c>
      <c r="I16" s="1">
        <f t="shared" si="3"/>
        <v>2726</v>
      </c>
      <c r="J16" s="1">
        <f t="shared" si="4"/>
        <v>89.957999999999998</v>
      </c>
      <c r="M16" s="17"/>
    </row>
    <row r="17" spans="1:13" ht="17.25" customHeight="1">
      <c r="A17" s="27" t="s">
        <v>68</v>
      </c>
      <c r="B17" s="27" t="s">
        <v>66</v>
      </c>
      <c r="C17" s="29">
        <v>37289</v>
      </c>
      <c r="D17" s="25">
        <v>223</v>
      </c>
      <c r="E17" s="14">
        <f t="shared" si="0"/>
        <v>1.3773148148148147E-3</v>
      </c>
      <c r="F17" s="21">
        <v>4.4560185185185189E-3</v>
      </c>
      <c r="G17" s="14">
        <f t="shared" si="1"/>
        <v>3.0787037037037042E-3</v>
      </c>
      <c r="H17" s="15">
        <v>9</v>
      </c>
      <c r="I17" s="1">
        <f t="shared" si="3"/>
        <v>3609</v>
      </c>
      <c r="J17" s="1">
        <f t="shared" si="4"/>
        <v>119.09700000000001</v>
      </c>
      <c r="M17" s="16" t="s">
        <v>13</v>
      </c>
    </row>
    <row r="18" spans="1:13" ht="17.25" customHeight="1">
      <c r="A18" s="27" t="s">
        <v>71</v>
      </c>
      <c r="B18" s="27" t="s">
        <v>66</v>
      </c>
      <c r="C18" s="29">
        <v>37030</v>
      </c>
      <c r="D18" s="25">
        <v>226</v>
      </c>
      <c r="E18" s="14">
        <f t="shared" si="0"/>
        <v>1.4699074074074074E-3</v>
      </c>
      <c r="F18" s="21">
        <v>4.4675925925925933E-3</v>
      </c>
      <c r="G18" s="14">
        <f t="shared" si="1"/>
        <v>2.9976851851851857E-3</v>
      </c>
      <c r="H18" s="15">
        <v>10</v>
      </c>
      <c r="I18" s="1">
        <f t="shared" si="3"/>
        <v>3868</v>
      </c>
      <c r="J18" s="1">
        <f t="shared" si="4"/>
        <v>127.64400000000001</v>
      </c>
      <c r="M18" s="16" t="s">
        <v>14</v>
      </c>
    </row>
    <row r="19" spans="1:13" ht="15" customHeight="1">
      <c r="A19" s="30" t="s">
        <v>52</v>
      </c>
      <c r="B19" s="34" t="s">
        <v>50</v>
      </c>
      <c r="C19" s="32">
        <v>40134</v>
      </c>
      <c r="D19" s="25">
        <v>207</v>
      </c>
      <c r="E19" s="14">
        <f t="shared" si="0"/>
        <v>2.8935185185185189E-4</v>
      </c>
      <c r="F19" s="21">
        <v>4.4791666666666669E-3</v>
      </c>
      <c r="G19" s="14">
        <v>4.4791666666666669E-3</v>
      </c>
      <c r="H19" s="15">
        <v>4</v>
      </c>
      <c r="I19" s="1">
        <f t="shared" si="3"/>
        <v>764</v>
      </c>
      <c r="J19" s="1">
        <f t="shared" si="4"/>
        <v>25.212</v>
      </c>
      <c r="M19" s="16" t="s">
        <v>15</v>
      </c>
    </row>
    <row r="20" spans="1:13" ht="18" customHeight="1">
      <c r="A20" s="37" t="s">
        <v>60</v>
      </c>
      <c r="B20" s="28" t="s">
        <v>44</v>
      </c>
      <c r="C20" s="38">
        <v>38430</v>
      </c>
      <c r="D20" s="25">
        <v>217</v>
      </c>
      <c r="E20" s="14">
        <f t="shared" si="0"/>
        <v>9.3750000000000007E-4</v>
      </c>
      <c r="F20" s="21">
        <v>4.7106481481481478E-3</v>
      </c>
      <c r="G20" s="14">
        <f t="shared" ref="G20:G36" si="5">IF(F20="","",F20-E20)</f>
        <v>3.7731481481481479E-3</v>
      </c>
      <c r="H20" s="15">
        <v>5</v>
      </c>
      <c r="I20" s="1">
        <f t="shared" si="3"/>
        <v>2468</v>
      </c>
      <c r="J20" s="1">
        <f t="shared" si="4"/>
        <v>81.444000000000003</v>
      </c>
      <c r="M20" s="16" t="s">
        <v>16</v>
      </c>
    </row>
    <row r="21" spans="1:13" ht="15" customHeight="1">
      <c r="A21" s="27" t="s">
        <v>69</v>
      </c>
      <c r="B21" s="28" t="s">
        <v>44</v>
      </c>
      <c r="C21" s="29">
        <v>37216</v>
      </c>
      <c r="D21" s="25">
        <v>224</v>
      </c>
      <c r="E21" s="14">
        <f t="shared" si="0"/>
        <v>1.4004629629629629E-3</v>
      </c>
      <c r="F21" s="21">
        <v>4.8379629629629632E-3</v>
      </c>
      <c r="G21" s="14">
        <f t="shared" si="5"/>
        <v>3.4375000000000005E-3</v>
      </c>
      <c r="H21" s="15">
        <v>11</v>
      </c>
      <c r="I21" s="1">
        <f t="shared" si="3"/>
        <v>3682</v>
      </c>
      <c r="J21" s="1">
        <f t="shared" si="4"/>
        <v>121.506</v>
      </c>
      <c r="M21" s="16" t="s">
        <v>17</v>
      </c>
    </row>
    <row r="22" spans="1:13" ht="16.5" customHeight="1">
      <c r="A22" s="27" t="s">
        <v>70</v>
      </c>
      <c r="B22" s="28" t="s">
        <v>44</v>
      </c>
      <c r="C22" s="29">
        <v>37062</v>
      </c>
      <c r="D22" s="25">
        <v>225</v>
      </c>
      <c r="E22" s="14">
        <f t="shared" si="0"/>
        <v>1.4583333333333334E-3</v>
      </c>
      <c r="F22" s="21">
        <v>4.8611111111111112E-3</v>
      </c>
      <c r="G22" s="14">
        <f t="shared" si="5"/>
        <v>3.402777777777778E-3</v>
      </c>
      <c r="H22" s="15">
        <v>12</v>
      </c>
      <c r="I22" s="1">
        <f t="shared" si="3"/>
        <v>3836</v>
      </c>
      <c r="J22" s="1">
        <f t="shared" si="4"/>
        <v>126.58800000000001</v>
      </c>
      <c r="M22" s="16" t="s">
        <v>18</v>
      </c>
    </row>
    <row r="23" spans="1:13" ht="16.5" customHeight="1">
      <c r="A23" s="27" t="s">
        <v>74</v>
      </c>
      <c r="B23" s="28" t="s">
        <v>44</v>
      </c>
      <c r="C23" s="29">
        <v>36909</v>
      </c>
      <c r="D23" s="25">
        <v>229</v>
      </c>
      <c r="E23" s="14">
        <f t="shared" si="0"/>
        <v>1.5162037037037036E-3</v>
      </c>
      <c r="F23" s="21">
        <v>5.0694444444444441E-3</v>
      </c>
      <c r="G23" s="14">
        <f t="shared" si="5"/>
        <v>3.5532407407407405E-3</v>
      </c>
      <c r="H23" s="15">
        <v>13</v>
      </c>
      <c r="I23" s="1">
        <f t="shared" si="3"/>
        <v>3989</v>
      </c>
      <c r="J23" s="1">
        <f t="shared" si="4"/>
        <v>131.637</v>
      </c>
      <c r="M23" s="16" t="s">
        <v>19</v>
      </c>
    </row>
    <row r="24" spans="1:13" ht="20.25" customHeight="1">
      <c r="A24" s="27" t="s">
        <v>59</v>
      </c>
      <c r="B24" s="28" t="s">
        <v>44</v>
      </c>
      <c r="C24" s="29">
        <v>38865</v>
      </c>
      <c r="D24" s="25">
        <v>216</v>
      </c>
      <c r="E24" s="14">
        <f t="shared" si="0"/>
        <v>7.7546296296296304E-4</v>
      </c>
      <c r="F24" s="21">
        <v>5.0810185185185186E-3</v>
      </c>
      <c r="G24" s="14">
        <f t="shared" si="5"/>
        <v>4.3055555555555555E-3</v>
      </c>
      <c r="H24" s="15">
        <v>14</v>
      </c>
      <c r="I24" s="1">
        <f t="shared" si="3"/>
        <v>2033</v>
      </c>
      <c r="J24" s="1">
        <f t="shared" si="4"/>
        <v>67.088999999999999</v>
      </c>
      <c r="M24" s="16" t="s">
        <v>20</v>
      </c>
    </row>
    <row r="25" spans="1:13" ht="19.5" customHeight="1">
      <c r="A25" s="27" t="s">
        <v>72</v>
      </c>
      <c r="B25" s="27" t="s">
        <v>66</v>
      </c>
      <c r="C25" s="29">
        <v>37023</v>
      </c>
      <c r="D25" s="25">
        <v>227</v>
      </c>
      <c r="E25" s="14">
        <f t="shared" si="0"/>
        <v>1.4699074074074074E-3</v>
      </c>
      <c r="F25" s="21">
        <v>5.1041666666666666E-3</v>
      </c>
      <c r="G25" s="14">
        <f t="shared" si="5"/>
        <v>3.634259259259259E-3</v>
      </c>
      <c r="H25" s="15">
        <v>15</v>
      </c>
      <c r="I25" s="1">
        <f t="shared" si="3"/>
        <v>3875</v>
      </c>
      <c r="J25" s="1">
        <f t="shared" si="4"/>
        <v>127.875</v>
      </c>
      <c r="M25" s="16" t="s">
        <v>21</v>
      </c>
    </row>
    <row r="26" spans="1:13">
      <c r="A26" s="27" t="s">
        <v>73</v>
      </c>
      <c r="B26" s="27" t="s">
        <v>66</v>
      </c>
      <c r="C26" s="29">
        <v>36957</v>
      </c>
      <c r="D26" s="25">
        <v>228</v>
      </c>
      <c r="E26" s="14">
        <f t="shared" si="0"/>
        <v>1.5046296296296294E-3</v>
      </c>
      <c r="F26" s="21">
        <v>5.115740740740741E-3</v>
      </c>
      <c r="G26" s="14">
        <f t="shared" si="5"/>
        <v>3.6111111111111118E-3</v>
      </c>
      <c r="H26" s="15">
        <v>16</v>
      </c>
      <c r="I26" s="1">
        <f t="shared" si="3"/>
        <v>3941</v>
      </c>
      <c r="J26" s="1">
        <f t="shared" si="4"/>
        <v>130.053</v>
      </c>
      <c r="M26" s="16" t="s">
        <v>22</v>
      </c>
    </row>
    <row r="27" spans="1:13">
      <c r="A27" s="30" t="s">
        <v>49</v>
      </c>
      <c r="B27" s="34" t="s">
        <v>50</v>
      </c>
      <c r="C27" s="32">
        <v>40291</v>
      </c>
      <c r="D27" s="25">
        <v>205</v>
      </c>
      <c r="E27" s="14">
        <f t="shared" si="0"/>
        <v>2.3148148148148146E-4</v>
      </c>
      <c r="F27" s="21">
        <v>5.1504629629629635E-3</v>
      </c>
      <c r="G27" s="14">
        <f t="shared" si="5"/>
        <v>4.9189814814814816E-3</v>
      </c>
      <c r="H27" s="15">
        <v>6</v>
      </c>
      <c r="I27" s="1">
        <f t="shared" si="3"/>
        <v>607</v>
      </c>
      <c r="J27" s="1">
        <f t="shared" si="4"/>
        <v>20.031000000000002</v>
      </c>
      <c r="M27" s="16" t="s">
        <v>23</v>
      </c>
    </row>
    <row r="28" spans="1:13">
      <c r="A28" s="30" t="s">
        <v>47</v>
      </c>
      <c r="B28" s="31" t="s">
        <v>46</v>
      </c>
      <c r="C28" s="32">
        <v>40459</v>
      </c>
      <c r="D28" s="25">
        <v>203</v>
      </c>
      <c r="E28" s="14">
        <f t="shared" si="0"/>
        <v>1.6203703703703703E-4</v>
      </c>
      <c r="F28" s="21">
        <v>5.162037037037037E-3</v>
      </c>
      <c r="G28" s="14">
        <f t="shared" si="5"/>
        <v>5.0000000000000001E-3</v>
      </c>
      <c r="H28" s="15">
        <v>17</v>
      </c>
      <c r="I28" s="1">
        <f t="shared" si="3"/>
        <v>439</v>
      </c>
      <c r="J28" s="1">
        <f t="shared" si="4"/>
        <v>14.487</v>
      </c>
    </row>
    <row r="29" spans="1:13">
      <c r="A29" s="27" t="s">
        <v>77</v>
      </c>
      <c r="B29" s="27" t="s">
        <v>64</v>
      </c>
      <c r="C29" s="29">
        <v>36673</v>
      </c>
      <c r="D29" s="25">
        <v>232</v>
      </c>
      <c r="E29" s="14">
        <f t="shared" si="0"/>
        <v>1.6087962962962965E-3</v>
      </c>
      <c r="F29" s="21">
        <v>5.2199074074074066E-3</v>
      </c>
      <c r="G29" s="14">
        <f t="shared" si="5"/>
        <v>3.6111111111111101E-3</v>
      </c>
      <c r="H29" s="15">
        <v>7</v>
      </c>
      <c r="I29" s="1">
        <f t="shared" si="3"/>
        <v>4225</v>
      </c>
      <c r="J29" s="1">
        <f t="shared" si="4"/>
        <v>139.42500000000001</v>
      </c>
    </row>
    <row r="30" spans="1:13">
      <c r="A30" s="27" t="s">
        <v>75</v>
      </c>
      <c r="B30" s="27" t="s">
        <v>66</v>
      </c>
      <c r="C30" s="29">
        <v>36902</v>
      </c>
      <c r="D30" s="25">
        <v>230</v>
      </c>
      <c r="E30" s="14">
        <f t="shared" si="0"/>
        <v>1.5162037037037036E-3</v>
      </c>
      <c r="F30" s="21">
        <v>5.347222222222222E-3</v>
      </c>
      <c r="G30" s="14">
        <f t="shared" si="5"/>
        <v>3.8310185185185183E-3</v>
      </c>
      <c r="H30" s="15">
        <v>18</v>
      </c>
      <c r="I30" s="1">
        <f t="shared" si="3"/>
        <v>3996</v>
      </c>
      <c r="J30" s="1">
        <f t="shared" si="4"/>
        <v>131.86799999999999</v>
      </c>
    </row>
    <row r="31" spans="1:13">
      <c r="A31" s="27" t="s">
        <v>67</v>
      </c>
      <c r="B31" s="27" t="s">
        <v>66</v>
      </c>
      <c r="C31" s="29">
        <v>37438</v>
      </c>
      <c r="D31" s="25">
        <v>222</v>
      </c>
      <c r="E31" s="14">
        <f t="shared" si="0"/>
        <v>1.3194444444444443E-3</v>
      </c>
      <c r="F31" s="21">
        <v>6.4467592592592597E-3</v>
      </c>
      <c r="G31" s="14">
        <f t="shared" si="5"/>
        <v>5.1273148148148154E-3</v>
      </c>
      <c r="H31" s="15">
        <v>8</v>
      </c>
      <c r="I31" s="1">
        <f t="shared" si="3"/>
        <v>3460</v>
      </c>
      <c r="J31" s="1">
        <f t="shared" si="4"/>
        <v>114.18</v>
      </c>
    </row>
    <row r="32" spans="1:13">
      <c r="A32" s="30" t="s">
        <v>58</v>
      </c>
      <c r="B32" s="35" t="s">
        <v>55</v>
      </c>
      <c r="C32" s="32">
        <v>39113</v>
      </c>
      <c r="D32" s="25">
        <v>215</v>
      </c>
      <c r="E32" s="14">
        <f t="shared" si="0"/>
        <v>6.7129629629629625E-4</v>
      </c>
      <c r="F32" s="21">
        <v>7.0717592592592594E-3</v>
      </c>
      <c r="G32" s="14">
        <f t="shared" si="5"/>
        <v>6.4004629629629628E-3</v>
      </c>
      <c r="H32" s="15">
        <v>19</v>
      </c>
      <c r="I32" s="1">
        <f t="shared" si="3"/>
        <v>1785</v>
      </c>
      <c r="J32" s="1">
        <f t="shared" si="4"/>
        <v>58.905000000000001</v>
      </c>
    </row>
    <row r="33" spans="1:10">
      <c r="A33" s="27" t="s">
        <v>43</v>
      </c>
      <c r="B33" s="28" t="s">
        <v>44</v>
      </c>
      <c r="C33" s="29">
        <v>40898</v>
      </c>
      <c r="D33" s="25">
        <v>201</v>
      </c>
      <c r="E33" s="14">
        <f t="shared" si="0"/>
        <v>0</v>
      </c>
      <c r="F33" s="21">
        <v>7.1874999999999994E-3</v>
      </c>
      <c r="G33" s="14">
        <f t="shared" si="5"/>
        <v>7.1874999999999994E-3</v>
      </c>
      <c r="H33" s="15">
        <v>20</v>
      </c>
      <c r="I33" s="1">
        <f t="shared" si="3"/>
        <v>0</v>
      </c>
      <c r="J33" s="1">
        <f t="shared" si="4"/>
        <v>0</v>
      </c>
    </row>
    <row r="34" spans="1:10">
      <c r="A34" s="30" t="s">
        <v>45</v>
      </c>
      <c r="B34" s="31" t="s">
        <v>46</v>
      </c>
      <c r="C34" s="32">
        <v>40603</v>
      </c>
      <c r="D34" s="25">
        <v>202</v>
      </c>
      <c r="E34" s="14">
        <f t="shared" si="0"/>
        <v>1.0416666666666667E-4</v>
      </c>
      <c r="F34" s="21">
        <v>7.4768518518518526E-3</v>
      </c>
      <c r="G34" s="14">
        <f t="shared" si="5"/>
        <v>7.3726851851851861E-3</v>
      </c>
      <c r="H34" s="15">
        <v>9</v>
      </c>
      <c r="I34" s="1">
        <f t="shared" si="3"/>
        <v>295</v>
      </c>
      <c r="J34" s="1">
        <f t="shared" si="4"/>
        <v>9.7350000000000012</v>
      </c>
    </row>
    <row r="35" spans="1:10">
      <c r="A35" s="27" t="s">
        <v>78</v>
      </c>
      <c r="B35" s="27" t="s">
        <v>64</v>
      </c>
      <c r="C35" s="29">
        <v>28515</v>
      </c>
      <c r="D35" s="25">
        <v>233</v>
      </c>
      <c r="E35" s="14">
        <f t="shared" si="0"/>
        <v>4.7222222222222223E-3</v>
      </c>
      <c r="F35" s="21">
        <v>8.3912037037037045E-3</v>
      </c>
      <c r="G35" s="14">
        <f t="shared" si="5"/>
        <v>3.6689814814814823E-3</v>
      </c>
      <c r="H35" s="15">
        <v>10</v>
      </c>
      <c r="I35" s="1">
        <f t="shared" si="3"/>
        <v>12383</v>
      </c>
      <c r="J35" s="1">
        <f t="shared" si="4"/>
        <v>408.63900000000001</v>
      </c>
    </row>
    <row r="36" spans="1:10">
      <c r="A36" s="18"/>
      <c r="B36" s="19"/>
      <c r="C36" s="20"/>
      <c r="D36" s="26"/>
      <c r="E36" s="14" t="str">
        <f t="shared" si="0"/>
        <v/>
      </c>
      <c r="F36" s="21"/>
      <c r="G36" s="14" t="str">
        <f t="shared" si="5"/>
        <v/>
      </c>
      <c r="H36" s="15" t="str">
        <f>IF(F36="","",RANK(F36,$F$6:$F$997,1))</f>
        <v/>
      </c>
      <c r="I36" s="1" t="str">
        <f t="shared" si="3"/>
        <v/>
      </c>
      <c r="J36" s="1" t="str">
        <f t="shared" si="4"/>
        <v/>
      </c>
    </row>
    <row r="37" spans="1:10">
      <c r="A37" s="8"/>
      <c r="B37" s="8"/>
      <c r="C37" s="8"/>
      <c r="D37" s="8"/>
      <c r="E37" s="8"/>
      <c r="F37" s="8"/>
      <c r="G37" s="8"/>
      <c r="H37" s="8"/>
      <c r="I37" s="8"/>
      <c r="J37" s="8"/>
    </row>
    <row r="38" spans="1:10">
      <c r="A38" s="8"/>
      <c r="B38" s="8"/>
      <c r="C38" s="8"/>
      <c r="D38" s="8"/>
      <c r="E38" s="8"/>
      <c r="F38" s="8"/>
      <c r="G38" s="8"/>
      <c r="H38" s="8"/>
      <c r="I38" s="8"/>
      <c r="J38" s="8"/>
    </row>
    <row r="39" spans="1:10">
      <c r="A39" s="8"/>
      <c r="B39" s="8"/>
      <c r="C39" s="8"/>
      <c r="D39" s="8"/>
      <c r="E39" s="8"/>
      <c r="F39" s="8"/>
      <c r="G39" s="8"/>
      <c r="H39" s="8"/>
      <c r="I39" s="8"/>
      <c r="J39" s="8"/>
    </row>
    <row r="40" spans="1:10">
      <c r="A40" s="8"/>
      <c r="B40" s="8"/>
      <c r="C40" s="8"/>
      <c r="D40" s="8"/>
      <c r="E40" s="8"/>
      <c r="F40" s="8"/>
      <c r="G40" s="8"/>
      <c r="H40" s="8"/>
      <c r="I40" s="8"/>
      <c r="J40" s="8"/>
    </row>
    <row r="41" spans="1:10">
      <c r="A41" s="8"/>
      <c r="B41" s="8"/>
      <c r="C41" s="8"/>
      <c r="D41" s="8"/>
      <c r="E41" s="8"/>
      <c r="F41" s="8"/>
      <c r="G41" s="8"/>
      <c r="H41" s="8"/>
      <c r="I41" s="8"/>
      <c r="J41" s="8"/>
    </row>
    <row r="42" spans="1:10">
      <c r="A42" s="8"/>
      <c r="B42" s="8"/>
      <c r="C42" s="8"/>
      <c r="D42" s="8"/>
      <c r="E42" s="8"/>
      <c r="F42" s="8"/>
      <c r="G42" s="8"/>
      <c r="H42" s="8"/>
      <c r="I42" s="8"/>
      <c r="J42" s="8"/>
    </row>
    <row r="43" spans="1:10">
      <c r="A43" s="8"/>
      <c r="B43" s="8"/>
      <c r="C43" s="8"/>
      <c r="D43" s="8"/>
      <c r="E43" s="8"/>
      <c r="F43" s="8"/>
      <c r="G43" s="8"/>
      <c r="H43" s="8"/>
      <c r="I43" s="8"/>
      <c r="J43" s="8"/>
    </row>
    <row r="44" spans="1:10">
      <c r="A44" s="8"/>
      <c r="B44" s="8"/>
      <c r="C44" s="8"/>
      <c r="D44" s="8"/>
      <c r="E44" s="8"/>
      <c r="F44" s="8"/>
      <c r="G44" s="8"/>
      <c r="H44" s="8"/>
      <c r="I44" s="8"/>
      <c r="J44" s="8"/>
    </row>
    <row r="45" spans="1:10">
      <c r="A45" s="8"/>
      <c r="B45" s="8"/>
      <c r="C45" s="8"/>
      <c r="D45" s="8"/>
      <c r="E45" s="8"/>
      <c r="F45" s="8"/>
      <c r="G45" s="8"/>
      <c r="H45" s="8"/>
      <c r="I45" s="8"/>
      <c r="J45" s="8"/>
    </row>
    <row r="46" spans="1:10">
      <c r="A46" s="8"/>
      <c r="B46" s="8"/>
      <c r="C46" s="8"/>
      <c r="D46" s="8"/>
      <c r="E46" s="8"/>
      <c r="F46" s="8"/>
      <c r="G46" s="8"/>
      <c r="H46" s="8"/>
      <c r="I46" s="8"/>
      <c r="J46" s="8"/>
    </row>
    <row r="47" spans="1:10">
      <c r="A47" s="8"/>
      <c r="B47" s="8"/>
      <c r="C47" s="8"/>
      <c r="D47" s="8"/>
      <c r="E47" s="8"/>
      <c r="F47" s="8"/>
      <c r="G47" s="8"/>
      <c r="H47" s="8"/>
      <c r="I47" s="8"/>
      <c r="J47" s="8"/>
    </row>
    <row r="48" spans="1:10">
      <c r="A48" s="8"/>
      <c r="B48" s="8"/>
      <c r="C48" s="8"/>
      <c r="D48" s="8"/>
      <c r="E48" s="8"/>
      <c r="F48" s="8"/>
      <c r="G48" s="8"/>
      <c r="H48" s="8"/>
      <c r="I48" s="8"/>
      <c r="J48" s="8"/>
    </row>
    <row r="49" spans="1:10">
      <c r="A49" s="8"/>
      <c r="B49" s="8"/>
      <c r="C49" s="8"/>
      <c r="D49" s="8"/>
      <c r="E49" s="8"/>
      <c r="F49" s="8"/>
      <c r="G49" s="8"/>
      <c r="H49" s="8"/>
      <c r="I49" s="8"/>
      <c r="J49" s="8"/>
    </row>
    <row r="50" spans="1:10">
      <c r="A50" s="8"/>
      <c r="B50" s="8"/>
      <c r="C50" s="8"/>
      <c r="D50" s="8"/>
      <c r="E50" s="8"/>
      <c r="F50" s="8"/>
      <c r="G50" s="8"/>
      <c r="H50" s="8"/>
      <c r="I50" s="8"/>
      <c r="J50" s="8"/>
    </row>
    <row r="51" spans="1:10">
      <c r="A51" s="8"/>
      <c r="B51" s="8"/>
      <c r="C51" s="8"/>
      <c r="D51" s="8"/>
      <c r="E51" s="8"/>
      <c r="F51" s="8"/>
      <c r="G51" s="8"/>
      <c r="H51" s="8"/>
      <c r="I51" s="8"/>
      <c r="J51" s="8"/>
    </row>
    <row r="52" spans="1:10">
      <c r="A52" s="8"/>
      <c r="B52" s="8"/>
      <c r="C52" s="8"/>
      <c r="D52" s="8"/>
      <c r="E52" s="8"/>
      <c r="F52" s="8"/>
      <c r="G52" s="8"/>
      <c r="H52" s="8"/>
      <c r="I52" s="8"/>
      <c r="J52" s="8"/>
    </row>
    <row r="53" spans="1:10">
      <c r="A53" s="8"/>
      <c r="B53" s="8"/>
      <c r="C53" s="8"/>
      <c r="D53" s="8"/>
      <c r="E53" s="8"/>
      <c r="F53" s="8"/>
      <c r="G53" s="8"/>
      <c r="H53" s="8"/>
      <c r="I53" s="8"/>
      <c r="J53" s="8"/>
    </row>
    <row r="54" spans="1:10">
      <c r="A54" s="8"/>
      <c r="B54" s="8"/>
      <c r="C54" s="8"/>
      <c r="D54" s="8"/>
      <c r="E54" s="8"/>
      <c r="F54" s="8"/>
      <c r="G54" s="8"/>
      <c r="H54" s="8"/>
      <c r="I54" s="8"/>
      <c r="J54" s="8"/>
    </row>
    <row r="55" spans="1:10">
      <c r="A55" s="8"/>
      <c r="B55" s="8"/>
      <c r="C55" s="8"/>
      <c r="D55" s="8"/>
      <c r="E55" s="8"/>
      <c r="F55" s="8"/>
      <c r="G55" s="8"/>
      <c r="H55" s="8"/>
      <c r="I55" s="8"/>
      <c r="J55" s="8"/>
    </row>
    <row r="56" spans="1:10">
      <c r="A56" s="8"/>
      <c r="B56" s="8"/>
      <c r="C56" s="8"/>
      <c r="D56" s="8"/>
      <c r="E56" s="8"/>
      <c r="F56" s="8"/>
      <c r="G56" s="8"/>
      <c r="H56" s="8"/>
      <c r="I56" s="8"/>
      <c r="J56" s="8"/>
    </row>
  </sheetData>
  <sheetProtection sheet="1" objects="1" scenarios="1"/>
  <sortState ref="A6:J36">
    <sortCondition ref="H35"/>
  </sortState>
  <dataConsolidate/>
  <mergeCells count="2">
    <mergeCell ref="A1:J1"/>
    <mergeCell ref="L5:N5"/>
  </mergeCells>
  <dataValidations count="1">
    <dataValidation type="list" allowBlank="1" showInputMessage="1" showErrorMessage="1" sqref="C3">
      <formula1>$Y$6:$Y$14</formula1>
    </dataValidation>
  </dataValidations>
  <printOptions horizontalCentered="1"/>
  <pageMargins left="0.31496062992125984" right="0.31496062992125984" top="0.35433070866141736" bottom="0.35433070866141736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Группа юноши</vt:lpstr>
      <vt:lpstr>Группа девушки</vt:lpstr>
      <vt:lpstr>Обшая таблица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Master</dc:creator>
  <cp:lastModifiedBy>Пользователь</cp:lastModifiedBy>
  <cp:lastPrinted>2018-12-04T09:22:06Z</cp:lastPrinted>
  <dcterms:created xsi:type="dcterms:W3CDTF">2015-08-24T13:47:31Z</dcterms:created>
  <dcterms:modified xsi:type="dcterms:W3CDTF">2018-12-05T04:03:47Z</dcterms:modified>
</cp:coreProperties>
</file>